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ELL\Desktop\Arqueología Ajustado\"/>
    </mc:Choice>
  </mc:AlternateContent>
  <xr:revisionPtr revIDLastSave="0" documentId="13_ncr:1_{D16B143F-F89E-47C9-83CB-577A266ED1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QUEOLOGÍA" sheetId="4" r:id="rId1"/>
  </sheets>
  <definedNames>
    <definedName name="_xlnm.Print_Area" localSheetId="0">ARQUEOLOGÍA!$A$1:$BA$76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69" i="4" l="1"/>
  <c r="AJ68" i="4"/>
  <c r="AJ67" i="4"/>
  <c r="AJ66" i="4"/>
  <c r="AW56" i="4"/>
  <c r="AZ56" i="4"/>
  <c r="AZ49" i="4"/>
  <c r="AZ42" i="4"/>
  <c r="AZ35" i="4"/>
  <c r="AZ28" i="4"/>
  <c r="AZ21" i="4"/>
  <c r="AZ14" i="4"/>
  <c r="AZ7" i="4"/>
  <c r="AY56" i="4"/>
  <c r="AX56" i="4"/>
  <c r="AY49" i="4"/>
  <c r="AX49" i="4"/>
  <c r="AW49" i="4"/>
  <c r="AY42" i="4"/>
  <c r="AX42" i="4"/>
  <c r="AW42" i="4"/>
  <c r="AY35" i="4"/>
  <c r="AX35" i="4"/>
  <c r="AW35" i="4"/>
  <c r="AY28" i="4"/>
  <c r="AX28" i="4"/>
  <c r="AW28" i="4"/>
  <c r="AY21" i="4"/>
  <c r="AX21" i="4"/>
  <c r="AW21" i="4"/>
  <c r="AY14" i="4"/>
  <c r="AX14" i="4"/>
  <c r="AW14" i="4"/>
  <c r="AY7" i="4"/>
  <c r="AX7" i="4"/>
  <c r="AW7" i="4"/>
  <c r="AU56" i="4"/>
  <c r="AU49" i="4"/>
  <c r="AB56" i="4"/>
  <c r="V56" i="4"/>
  <c r="P56" i="4"/>
  <c r="J56" i="4"/>
  <c r="I60" i="4" s="1"/>
  <c r="AB49" i="4"/>
  <c r="V49" i="4"/>
  <c r="P49" i="4"/>
  <c r="J49" i="4"/>
  <c r="AH42" i="4"/>
  <c r="AB42" i="4"/>
  <c r="V42" i="4"/>
  <c r="P42" i="4"/>
  <c r="J42" i="4"/>
  <c r="AH35" i="4"/>
  <c r="AB35" i="4"/>
  <c r="V35" i="4"/>
  <c r="P35" i="4"/>
  <c r="O39" i="4" s="1"/>
  <c r="J35" i="4"/>
  <c r="AH28" i="4"/>
  <c r="AB28" i="4"/>
  <c r="V28" i="4"/>
  <c r="P28" i="4"/>
  <c r="J28" i="4"/>
  <c r="AH21" i="4"/>
  <c r="AB21" i="4"/>
  <c r="V21" i="4"/>
  <c r="P21" i="4"/>
  <c r="J21" i="4"/>
  <c r="AH14" i="4"/>
  <c r="AB14" i="4"/>
  <c r="V14" i="4"/>
  <c r="P14" i="4"/>
  <c r="J14" i="4"/>
  <c r="AH7" i="4"/>
  <c r="AG11" i="4" s="1"/>
  <c r="AB7" i="4"/>
  <c r="AA11" i="4" s="1"/>
  <c r="V7" i="4"/>
  <c r="P7" i="4"/>
  <c r="J7" i="4"/>
  <c r="BC30" i="4"/>
  <c r="BC22" i="4"/>
  <c r="BC16" i="4"/>
  <c r="AJ70" i="4"/>
  <c r="I11" i="4" l="1"/>
  <c r="I46" i="4"/>
  <c r="U11" i="4"/>
  <c r="AT60" i="4"/>
  <c r="AA60" i="4"/>
  <c r="U60" i="4"/>
  <c r="O60" i="4"/>
  <c r="AU55" i="4"/>
  <c r="AT53" i="4"/>
  <c r="AA53" i="4"/>
  <c r="U53" i="4"/>
  <c r="O53" i="4"/>
  <c r="I53" i="4"/>
  <c r="AU48" i="4"/>
  <c r="AG46" i="4"/>
  <c r="AA46" i="4"/>
  <c r="U46" i="4"/>
  <c r="O46" i="4"/>
  <c r="AG39" i="4"/>
  <c r="AA39" i="4"/>
  <c r="U39" i="4"/>
  <c r="I39" i="4"/>
  <c r="AG32" i="4"/>
  <c r="AA32" i="4"/>
  <c r="U32" i="4"/>
  <c r="O32" i="4"/>
  <c r="I32" i="4"/>
  <c r="AG25" i="4"/>
  <c r="AA25" i="4"/>
  <c r="U25" i="4"/>
  <c r="O25" i="4"/>
  <c r="I25" i="4"/>
  <c r="AH20" i="4"/>
  <c r="AG18" i="4"/>
  <c r="AA18" i="4"/>
  <c r="U18" i="4"/>
  <c r="O18" i="4"/>
  <c r="I18" i="4"/>
  <c r="O11" i="4"/>
  <c r="BC9" i="4" l="1"/>
  <c r="BC57" i="4"/>
  <c r="BC50" i="4"/>
  <c r="BC43" i="4"/>
  <c r="BC37" i="4"/>
  <c r="AN68" i="4"/>
  <c r="AN70" i="4"/>
  <c r="AR71" i="4"/>
  <c r="BA42" i="4"/>
  <c r="BA35" i="4"/>
  <c r="BA21" i="4"/>
  <c r="BA7" i="4"/>
  <c r="BA14" i="4"/>
  <c r="AN69" i="4"/>
  <c r="AJ71" i="4" l="1"/>
  <c r="AR70" i="4" s="1"/>
  <c r="AN66" i="4"/>
  <c r="AR68" i="4"/>
  <c r="AN72" i="4"/>
  <c r="AN67" i="4"/>
  <c r="BA56" i="4"/>
  <c r="BA28" i="4"/>
  <c r="BA49" i="4"/>
  <c r="AN71" i="4" l="1"/>
  <c r="AT69" i="4"/>
  <c r="AL67" i="4"/>
  <c r="AL69" i="4"/>
  <c r="AL70" i="4"/>
  <c r="AL66" i="4"/>
  <c r="AL68" i="4"/>
  <c r="AL71" i="4" l="1"/>
</calcChain>
</file>

<file path=xl/sharedStrings.xml><?xml version="1.0" encoding="utf-8"?>
<sst xmlns="http://schemas.openxmlformats.org/spreadsheetml/2006/main" count="421" uniqueCount="99">
  <si>
    <t>Universidad Laica Eloy Alfaro de Manabí</t>
  </si>
  <si>
    <t>FACULTAD DE EDUCACIÓN, TURISMO, ARTES Y HUMANIDADES</t>
  </si>
  <si>
    <t>CARRERA DE ARQUEOLOGÍA</t>
  </si>
  <si>
    <t>UNIDAD BÁSICA</t>
  </si>
  <si>
    <t>COD:</t>
  </si>
  <si>
    <t>P.R.</t>
  </si>
  <si>
    <t>ACD</t>
  </si>
  <si>
    <t>APE</t>
  </si>
  <si>
    <t>AA</t>
  </si>
  <si>
    <t>HRS</t>
  </si>
  <si>
    <t>Créditos</t>
  </si>
  <si>
    <t>ANTROPOLOGÍA SOCIO-CULTURAL</t>
  </si>
  <si>
    <t>METODOLOGÍA DE LA INVESTIGACIÓN CIENTÍFICA</t>
  </si>
  <si>
    <t>ETNOHISTORIA DEL ECUADOR</t>
  </si>
  <si>
    <t>CÁTEDRA ALFARO</t>
  </si>
  <si>
    <t>TOTAL HRS.</t>
  </si>
  <si>
    <t>CAP-101</t>
  </si>
  <si>
    <t>CAP-102</t>
  </si>
  <si>
    <t>CAP-103</t>
  </si>
  <si>
    <t>TEORÍAS ARQUEOLÓGICAS I</t>
  </si>
  <si>
    <t>TEORÍAS ANTROPOLÓGICAS I</t>
  </si>
  <si>
    <t>METODOLOGÍA DE LA INVESTIGACIÓN EN CIENCIAS HUMANAS Y SOCIALES</t>
  </si>
  <si>
    <t>SOCIOLOGÍA DE LA CULTURA</t>
  </si>
  <si>
    <t>ARQUEOLOGÍA, EDUCACIÓN y SOCIEDAD</t>
  </si>
  <si>
    <t>CAP-201</t>
  </si>
  <si>
    <t>CAP-202</t>
  </si>
  <si>
    <t>CAP-204</t>
  </si>
  <si>
    <t>TEORÍAS ARQUEOLÓGICAS II</t>
  </si>
  <si>
    <t>ARQUEOLOGÍA ECUATORIANA I</t>
  </si>
  <si>
    <t>ANÁLISIS EN ARQUEOLOGÍA</t>
  </si>
  <si>
    <t>ETNOGRAFÍA</t>
  </si>
  <si>
    <t>CAP-304</t>
  </si>
  <si>
    <t>CAP-305</t>
  </si>
  <si>
    <t>FIP-1203</t>
  </si>
  <si>
    <t>ANTROPOLOGÍA BIOLÓGICA</t>
  </si>
  <si>
    <t>ARQUEOLOGÍA ECUATORIANA II</t>
  </si>
  <si>
    <t>GEOMÁTICA EN ARQUEOLOGÍA</t>
  </si>
  <si>
    <t xml:space="preserve">ARQUEOLOGÍA MESOAMERICANA </t>
  </si>
  <si>
    <t>ARQUEOLOGÍA DEL TRÓPICO AMERICANO Y DEL CARIBE</t>
  </si>
  <si>
    <t>PRÁCTICAS COMUNITARIAS I</t>
  </si>
  <si>
    <t>UNIDAD PROFESIONAL</t>
  </si>
  <si>
    <t>CAP-302</t>
  </si>
  <si>
    <t>CAP-402</t>
  </si>
  <si>
    <t>CAP-404</t>
  </si>
  <si>
    <t>CAP-405</t>
  </si>
  <si>
    <t>ISOTOPOS Y DIETA</t>
  </si>
  <si>
    <t>GENÉTICA Y BIOARQUEOLOGÍA</t>
  </si>
  <si>
    <t>ANÁLISIS OSTEOLÓGICO</t>
  </si>
  <si>
    <t>PALEOPATOLOGÍA</t>
  </si>
  <si>
    <t>PRÁCTICA DE SERVICIO COMUNITARIO I</t>
  </si>
  <si>
    <t>CAP-303</t>
  </si>
  <si>
    <t>CAP-502</t>
  </si>
  <si>
    <t>CAP-503</t>
  </si>
  <si>
    <t>CAP-504</t>
  </si>
  <si>
    <t>CAP-505</t>
  </si>
  <si>
    <t>TEORÍAS ANTROPOLÓGICAS II</t>
  </si>
  <si>
    <t>SISTEMATIZACIÓN DE INFORMACIÓN ARQUEOLÓGICA</t>
  </si>
  <si>
    <t>METODOLOGÍAS Y MODELOS EN ARQUEOLOGÍA SUBACUATICA Y COSTERA</t>
  </si>
  <si>
    <t>ANTROPOLOGÍA DE LAS DROGAS</t>
  </si>
  <si>
    <t>PRÁCTICA LABORAL I</t>
  </si>
  <si>
    <t>CAP-602</t>
  </si>
  <si>
    <t>CAP-604</t>
  </si>
  <si>
    <t>U. DE TITULACIÓN</t>
  </si>
  <si>
    <t>ARQUEOLOGÍA SUBACUATICA</t>
  </si>
  <si>
    <t>PROYECTOS EN ARQUEOLOGÍA SUBACUATICA Y COSTERA</t>
  </si>
  <si>
    <t>EXCAVACIÓN Y RECUPERACIÓN DE OBJETOS SUBACTUATICOS COSTEROS</t>
  </si>
  <si>
    <t xml:space="preserve">INVESTIGACIÓN Y ANÁLISIS DE CONTEXTOS ARQUEOLÓGICOS SUBACUATICOS Y COSTEROS </t>
  </si>
  <si>
    <t>ARQUEOLOGÍA COSTERA</t>
  </si>
  <si>
    <t xml:space="preserve">UNIDAD DE TITULACIÓN: PRIMERA FASE </t>
  </si>
  <si>
    <t>PRÁCTICA LABORAL II</t>
  </si>
  <si>
    <t>CAP-701</t>
  </si>
  <si>
    <t>CAP-702</t>
  </si>
  <si>
    <t>CAP-704</t>
  </si>
  <si>
    <t>FIP-5312</t>
  </si>
  <si>
    <t>ETICA PROFESIONAL</t>
  </si>
  <si>
    <t>GESTIÓN DEL PATRIMONIO ARQUEOLÓGICO SUBACTUATICO Y COSTERO</t>
  </si>
  <si>
    <t>FORMAS Y SISTEMAS DE DIGITALIZACIÓN DE INFORMACIÓN</t>
  </si>
  <si>
    <t xml:space="preserve">SISTEMAS DE PROCESAMIENTO DE DATOS </t>
  </si>
  <si>
    <t xml:space="preserve">UNIDAD DE TITULACIÓN: SEGUNDA FASE </t>
  </si>
  <si>
    <t>PRÁCTICA LABORAL III</t>
  </si>
  <si>
    <t>RESUMEN CURRICULAR DE LA CARRERA</t>
  </si>
  <si>
    <t>MODALIDAD VIRTUAL</t>
  </si>
  <si>
    <t>TITULACIÓN</t>
  </si>
  <si>
    <t>Número de asignaturas</t>
  </si>
  <si>
    <t>MODALIDAD PRESENCIAL</t>
  </si>
  <si>
    <t>PRÁCTICAS PREPROFESIONALES</t>
  </si>
  <si>
    <t>Organización del aprendizaje</t>
  </si>
  <si>
    <t>Horas</t>
  </si>
  <si>
    <t>Porcentaje</t>
  </si>
  <si>
    <r>
      <t>Aprendizaje en contacto con el docente (</t>
    </r>
    <r>
      <rPr>
        <b/>
        <sz val="11"/>
        <rFont val="Calibri"/>
        <family val="2"/>
        <scheme val="minor"/>
      </rPr>
      <t>ACD)</t>
    </r>
  </si>
  <si>
    <r>
      <t xml:space="preserve">Aprendizaje práctico - experimental </t>
    </r>
    <r>
      <rPr>
        <b/>
        <sz val="11"/>
        <rFont val="Calibri"/>
        <family val="2"/>
        <scheme val="minor"/>
      </rPr>
      <t>(APE)</t>
    </r>
  </si>
  <si>
    <r>
      <t xml:space="preserve">Aprendizaje autónomo </t>
    </r>
    <r>
      <rPr>
        <b/>
        <sz val="11"/>
        <rFont val="Calibri"/>
        <family val="2"/>
        <scheme val="minor"/>
      </rPr>
      <t>(AA)</t>
    </r>
  </si>
  <si>
    <t>Prácticas de Servicio Comunitario</t>
  </si>
  <si>
    <t>Prácticas preprofesionales laborales</t>
  </si>
  <si>
    <t>Total de horas</t>
  </si>
  <si>
    <t>Relación de organización del aprendizaje</t>
  </si>
  <si>
    <t>FUNDAMENTOS DE LA ARQUEOLOGÍA</t>
  </si>
  <si>
    <t>ESTADÍSTICA EN ARQUEOLOGÍA</t>
  </si>
  <si>
    <t>FUNDAMENTOS DE LA BIOARQUEOLOGÍA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</si>
</sst>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36"/>
      <name val="Times New Roman"/>
      <family val="1"/>
    </font>
    <font>
      <b/>
      <sz val="20"/>
      <name val="Times New Roman"/>
      <family val="1"/>
    </font>
    <font>
      <b/>
      <sz val="18"/>
      <name val="Times New Roman"/>
      <family val="1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7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4"/>
      <name val="Calibri"/>
      <family val="2"/>
      <scheme val="minor"/>
    </font>
    <font>
      <sz val="7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7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/>
    <xf numFmtId="0" fontId="9" fillId="4" borderId="1" xfId="0" applyFont="1" applyFill="1" applyBorder="1" applyAlignment="1" applyProtection="1">
      <alignment horizontal="left" vertical="center" indent="1"/>
      <protection locked="0"/>
    </xf>
    <xf numFmtId="0" fontId="10" fillId="0" borderId="1" xfId="0" applyFont="1" applyBorder="1" applyAlignment="1" applyProtection="1">
      <alignment horizontal="left" vertical="center" indent="1"/>
      <protection locked="0"/>
    </xf>
    <xf numFmtId="0" fontId="9" fillId="4" borderId="1" xfId="0" applyFont="1" applyFill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9" fillId="0" borderId="0" xfId="0" applyFont="1" applyAlignment="1" applyProtection="1">
      <alignment horizontal="left" vertical="center" indent="1"/>
      <protection locked="0"/>
    </xf>
    <xf numFmtId="0" fontId="10" fillId="0" borderId="0" xfId="0" applyFont="1" applyProtection="1">
      <protection locked="0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Protection="1">
      <protection locked="0"/>
    </xf>
    <xf numFmtId="0" fontId="10" fillId="0" borderId="8" xfId="0" applyFont="1" applyBorder="1" applyAlignment="1" applyProtection="1">
      <alignment horizontal="left" indent="1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14" xfId="0" applyFont="1" applyBorder="1" applyAlignment="1" applyProtection="1">
      <alignment horizontal="left" indent="1"/>
      <protection locked="0"/>
    </xf>
    <xf numFmtId="0" fontId="10" fillId="0" borderId="0" xfId="0" applyFont="1" applyAlignment="1" applyProtection="1">
      <alignment horizontal="left" indent="1"/>
      <protection locked="0"/>
    </xf>
    <xf numFmtId="0" fontId="3" fillId="5" borderId="0" xfId="0" applyFont="1" applyFill="1" applyProtection="1">
      <protection locked="0"/>
    </xf>
    <xf numFmtId="0" fontId="10" fillId="0" borderId="1" xfId="0" applyFont="1" applyBorder="1" applyAlignment="1" applyProtection="1">
      <alignment horizontal="left" inden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indent="1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13" fillId="0" borderId="0" xfId="0" applyFont="1" applyAlignment="1" applyProtection="1">
      <alignment horizontal="center" vertical="center" textRotation="90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165" fontId="3" fillId="0" borderId="0" xfId="1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3" fillId="3" borderId="1" xfId="0" applyFont="1" applyFill="1" applyBorder="1"/>
    <xf numFmtId="0" fontId="3" fillId="0" borderId="0" xfId="0" applyFont="1" applyAlignment="1">
      <alignment horizontal="left" vertical="center" indent="2"/>
    </xf>
    <xf numFmtId="0" fontId="3" fillId="0" borderId="0" xfId="0" applyFont="1" applyAlignment="1" applyProtection="1">
      <alignment horizontal="left" vertical="center" indent="2"/>
      <protection locked="0"/>
    </xf>
    <xf numFmtId="165" fontId="13" fillId="0" borderId="0" xfId="0" applyNumberFormat="1" applyFont="1" applyProtection="1">
      <protection locked="0"/>
    </xf>
    <xf numFmtId="2" fontId="3" fillId="0" borderId="1" xfId="0" applyNumberFormat="1" applyFont="1" applyBorder="1" applyAlignment="1">
      <alignment vertical="center"/>
    </xf>
    <xf numFmtId="2" fontId="3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>
      <alignment vertical="center" textRotation="90"/>
    </xf>
    <xf numFmtId="0" fontId="2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7" fillId="0" borderId="0" xfId="0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0" xfId="0" applyFont="1" applyAlignment="1" applyProtection="1">
      <alignment vertical="center" textRotation="90" wrapText="1"/>
      <protection locked="0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165" fontId="3" fillId="0" borderId="0" xfId="1" applyNumberFormat="1" applyFont="1" applyFill="1" applyBorder="1" applyAlignment="1" applyProtection="1">
      <alignment vertical="center"/>
    </xf>
    <xf numFmtId="0" fontId="13" fillId="0" borderId="0" xfId="0" applyFont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 applyProtection="1">
      <alignment horizontal="left" vertical="center"/>
      <protection locked="0"/>
    </xf>
    <xf numFmtId="0" fontId="3" fillId="6" borderId="1" xfId="0" applyFont="1" applyFill="1" applyBorder="1" applyProtection="1">
      <protection locked="0"/>
    </xf>
    <xf numFmtId="0" fontId="3" fillId="8" borderId="1" xfId="0" applyFont="1" applyFill="1" applyBorder="1" applyProtection="1">
      <protection locked="0"/>
    </xf>
    <xf numFmtId="0" fontId="3" fillId="7" borderId="1" xfId="0" applyFont="1" applyFill="1" applyBorder="1" applyProtection="1"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left" vertical="center" indent="1"/>
      <protection locked="0"/>
    </xf>
    <xf numFmtId="0" fontId="20" fillId="0" borderId="1" xfId="0" applyFont="1" applyBorder="1" applyAlignment="1" applyProtection="1">
      <alignment horizontal="left" vertical="center" indent="1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1" fillId="4" borderId="1" xfId="0" applyFont="1" applyFill="1" applyBorder="1" applyAlignment="1" applyProtection="1">
      <alignment horizontal="center" vertical="center" wrapText="1"/>
      <protection locked="0"/>
    </xf>
    <xf numFmtId="165" fontId="13" fillId="9" borderId="0" xfId="0" applyNumberFormat="1" applyFont="1" applyFill="1" applyProtection="1">
      <protection locked="0"/>
    </xf>
    <xf numFmtId="0" fontId="19" fillId="5" borderId="0" xfId="0" applyFont="1" applyFill="1" applyAlignment="1" applyProtection="1">
      <alignment horizontal="left" vertical="center" indent="1"/>
      <protection locked="0"/>
    </xf>
    <xf numFmtId="0" fontId="20" fillId="5" borderId="0" xfId="0" applyFont="1" applyFill="1" applyAlignment="1" applyProtection="1">
      <alignment horizontal="left" vertical="center" indent="1"/>
      <protection locked="0"/>
    </xf>
    <xf numFmtId="0" fontId="19" fillId="5" borderId="0" xfId="0" applyFont="1" applyFill="1" applyAlignment="1" applyProtection="1">
      <alignment horizontal="center" vertical="center"/>
      <protection locked="0"/>
    </xf>
    <xf numFmtId="0" fontId="20" fillId="5" borderId="0" xfId="0" applyFont="1" applyFill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Alignment="1">
      <alignment horizontal="left" vertical="center" indent="1"/>
    </xf>
    <xf numFmtId="0" fontId="10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left" vertical="center" indent="1"/>
      <protection locked="0"/>
    </xf>
    <xf numFmtId="0" fontId="10" fillId="0" borderId="1" xfId="0" applyFont="1" applyBorder="1" applyAlignment="1">
      <alignment horizontal="left" vertical="center" indent="1"/>
    </xf>
    <xf numFmtId="0" fontId="20" fillId="0" borderId="1" xfId="0" applyFont="1" applyBorder="1" applyAlignment="1">
      <alignment horizontal="left" vertical="center" indent="1"/>
    </xf>
    <xf numFmtId="0" fontId="20" fillId="5" borderId="0" xfId="0" applyFont="1" applyFill="1" applyAlignment="1">
      <alignment horizontal="left" vertical="center" indent="1"/>
    </xf>
    <xf numFmtId="0" fontId="10" fillId="0" borderId="0" xfId="0" applyFont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 wrapText="1"/>
      <protection locked="0"/>
    </xf>
    <xf numFmtId="0" fontId="22" fillId="5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3" fillId="5" borderId="0" xfId="0" applyFont="1" applyFill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left" vertical="center" indent="1"/>
      <protection locked="0"/>
    </xf>
    <xf numFmtId="0" fontId="10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7" borderId="13" xfId="0" applyFont="1" applyFill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7" borderId="12" xfId="0" applyFont="1" applyFill="1" applyBorder="1" applyAlignment="1" applyProtection="1">
      <alignment horizontal="center" vertical="center" wrapText="1"/>
      <protection locked="0"/>
    </xf>
    <xf numFmtId="0" fontId="2" fillId="7" borderId="14" xfId="0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 applyProtection="1">
      <alignment horizontal="center" vertical="center" wrapText="1"/>
      <protection locked="0"/>
    </xf>
    <xf numFmtId="0" fontId="2" fillId="7" borderId="6" xfId="0" applyFont="1" applyFill="1" applyBorder="1" applyAlignment="1" applyProtection="1">
      <alignment horizontal="center" vertical="center" wrapText="1"/>
      <protection locked="0"/>
    </xf>
    <xf numFmtId="0" fontId="2" fillId="7" borderId="10" xfId="0" applyFont="1" applyFill="1" applyBorder="1" applyAlignment="1" applyProtection="1">
      <alignment horizontal="center" vertical="center" wrapText="1"/>
      <protection locked="0"/>
    </xf>
    <xf numFmtId="0" fontId="2" fillId="7" borderId="9" xfId="0" applyFont="1" applyFill="1" applyBorder="1" applyAlignment="1" applyProtection="1">
      <alignment horizontal="center" vertical="center" wrapText="1"/>
      <protection locked="0"/>
    </xf>
    <xf numFmtId="0" fontId="2" fillId="7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inden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left" vertical="center" indent="1"/>
    </xf>
    <xf numFmtId="0" fontId="16" fillId="8" borderId="4" xfId="0" applyFont="1" applyFill="1" applyBorder="1" applyAlignment="1" applyProtection="1">
      <alignment horizontal="center" vertical="center" wrapText="1"/>
      <protection locked="0"/>
    </xf>
    <xf numFmtId="0" fontId="16" fillId="8" borderId="3" xfId="0" applyFont="1" applyFill="1" applyBorder="1" applyAlignment="1" applyProtection="1">
      <alignment horizontal="center" vertical="center" wrapText="1"/>
      <protection locked="0"/>
    </xf>
    <xf numFmtId="0" fontId="16" fillId="8" borderId="2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textRotation="90"/>
    </xf>
    <xf numFmtId="0" fontId="10" fillId="5" borderId="0" xfId="0" applyFont="1" applyFill="1" applyAlignment="1">
      <alignment horizontal="left" vertical="center" indent="1"/>
    </xf>
    <xf numFmtId="0" fontId="15" fillId="0" borderId="1" xfId="0" applyFont="1" applyBorder="1" applyAlignment="1" applyProtection="1">
      <alignment horizontal="center" vertical="center" textRotation="90" wrapText="1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right" vertical="center" indent="1"/>
    </xf>
    <xf numFmtId="0" fontId="3" fillId="0" borderId="2" xfId="0" applyFont="1" applyBorder="1" applyAlignment="1">
      <alignment horizontal="right" vertical="center" indent="1"/>
    </xf>
    <xf numFmtId="9" fontId="3" fillId="0" borderId="4" xfId="2" applyFont="1" applyBorder="1" applyAlignment="1" applyProtection="1">
      <alignment horizontal="right" vertical="center" indent="1"/>
    </xf>
    <xf numFmtId="9" fontId="3" fillId="0" borderId="2" xfId="2" applyFont="1" applyBorder="1" applyAlignment="1" applyProtection="1">
      <alignment horizontal="righ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1" fontId="3" fillId="0" borderId="4" xfId="0" applyNumberFormat="1" applyFont="1" applyBorder="1" applyAlignment="1">
      <alignment horizontal="right" vertical="center" indent="1"/>
    </xf>
    <xf numFmtId="1" fontId="3" fillId="0" borderId="2" xfId="0" applyNumberFormat="1" applyFont="1" applyBorder="1" applyAlignment="1">
      <alignment horizontal="right" vertical="center" indent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indent="1"/>
    </xf>
    <xf numFmtId="0" fontId="13" fillId="2" borderId="1" xfId="0" applyFont="1" applyFill="1" applyBorder="1" applyAlignment="1">
      <alignment horizontal="right" vertical="center" indent="1"/>
    </xf>
    <xf numFmtId="10" fontId="13" fillId="2" borderId="1" xfId="2" applyNumberFormat="1" applyFont="1" applyFill="1" applyBorder="1" applyAlignment="1" applyProtection="1">
      <alignment horizontal="right" indent="1"/>
    </xf>
    <xf numFmtId="0" fontId="13" fillId="2" borderId="4" xfId="0" applyFont="1" applyFill="1" applyBorder="1" applyAlignment="1">
      <alignment horizontal="left" vertical="center" indent="1"/>
    </xf>
    <xf numFmtId="0" fontId="13" fillId="2" borderId="3" xfId="0" applyFont="1" applyFill="1" applyBorder="1" applyAlignment="1">
      <alignment horizontal="left" vertical="center" indent="1"/>
    </xf>
    <xf numFmtId="0" fontId="13" fillId="2" borderId="2" xfId="0" applyFont="1" applyFill="1" applyBorder="1" applyAlignment="1">
      <alignment horizontal="left" vertical="center" indent="1"/>
    </xf>
    <xf numFmtId="0" fontId="7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right" vertical="center" indent="1"/>
      <protection locked="0"/>
    </xf>
    <xf numFmtId="0" fontId="3" fillId="0" borderId="2" xfId="0" applyFont="1" applyBorder="1" applyAlignment="1" applyProtection="1">
      <alignment horizontal="right" vertical="center" indent="1"/>
      <protection locked="0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 applyProtection="1">
      <alignment horizontal="right" vertical="center" indent="1"/>
    </xf>
    <xf numFmtId="165" fontId="13" fillId="0" borderId="1" xfId="0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1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  <strike val="0"/>
      </font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299358</xdr:colOff>
      <xdr:row>0</xdr:row>
      <xdr:rowOff>0</xdr:rowOff>
    </xdr:from>
    <xdr:ext cx="2490107" cy="833747"/>
    <xdr:pic>
      <xdr:nvPicPr>
        <xdr:cNvPr id="2" name="Imagen 1">
          <a:extLst>
            <a:ext uri="{FF2B5EF4-FFF2-40B4-BE49-F238E27FC236}">
              <a16:creationId xmlns:a16="http://schemas.microsoft.com/office/drawing/2014/main" id="{1D819A4B-D503-5B4E-ACBB-F8C4EA75769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00" t="6133" r="62381" b="87505"/>
        <a:stretch/>
      </xdr:blipFill>
      <xdr:spPr bwMode="auto">
        <a:xfrm>
          <a:off x="2890158" y="0"/>
          <a:ext cx="2490107" cy="83374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8D1FF-F0D2-5F46-ADE1-0663CA3A4E56}">
  <dimension ref="A1:BC76"/>
  <sheetViews>
    <sheetView showGridLines="0" tabSelected="1" topLeftCell="A40" zoomScale="80" zoomScaleNormal="80" workbookViewId="0">
      <selection activeCell="AN66" sqref="AN66:AN71"/>
    </sheetView>
  </sheetViews>
  <sheetFormatPr baseColWidth="10" defaultColWidth="11.42578125" defaultRowHeight="15" x14ac:dyDescent="0.25"/>
  <cols>
    <col min="1" max="1" width="1" style="2" customWidth="1"/>
    <col min="2" max="2" width="4" style="2" customWidth="1"/>
    <col min="3" max="3" width="0.42578125" style="2" customWidth="1"/>
    <col min="4" max="4" width="4.7109375" style="2" customWidth="1"/>
    <col min="5" max="5" width="0.85546875" style="2" customWidth="1"/>
    <col min="6" max="9" width="7.7109375" style="2" customWidth="1"/>
    <col min="10" max="10" width="8" style="2" customWidth="1"/>
    <col min="11" max="11" width="0.85546875" style="2" customWidth="1"/>
    <col min="12" max="15" width="7.7109375" style="2" customWidth="1"/>
    <col min="16" max="16" width="7.42578125" style="2" customWidth="1"/>
    <col min="17" max="17" width="0.85546875" style="2" customWidth="1"/>
    <col min="18" max="22" width="7.7109375" style="2" customWidth="1"/>
    <col min="23" max="23" width="0.85546875" style="2" customWidth="1"/>
    <col min="24" max="28" width="7.7109375" style="2" customWidth="1"/>
    <col min="29" max="29" width="0.85546875" style="2" customWidth="1"/>
    <col min="30" max="30" width="9.140625" style="2" customWidth="1"/>
    <col min="31" max="31" width="8.28515625" style="2" customWidth="1"/>
    <col min="32" max="33" width="8.7109375" style="2" customWidth="1"/>
    <col min="34" max="34" width="10.85546875" style="2" customWidth="1"/>
    <col min="35" max="35" width="0.85546875" style="2" customWidth="1"/>
    <col min="36" max="39" width="7.7109375" style="2" customWidth="1"/>
    <col min="40" max="40" width="11.28515625" style="2" customWidth="1"/>
    <col min="41" max="41" width="1.85546875" style="2" customWidth="1"/>
    <col min="42" max="43" width="6" style="2" customWidth="1"/>
    <col min="44" max="44" width="7.85546875" style="2" customWidth="1"/>
    <col min="45" max="45" width="6.140625" style="2" customWidth="1"/>
    <col min="46" max="46" width="8.42578125" style="2" customWidth="1"/>
    <col min="47" max="47" width="8" style="2" customWidth="1"/>
    <col min="48" max="48" width="1" style="2" customWidth="1"/>
    <col min="49" max="49" width="6.7109375" style="2" customWidth="1"/>
    <col min="50" max="50" width="5.7109375" style="2" customWidth="1"/>
    <col min="51" max="52" width="7" style="2" customWidth="1"/>
    <col min="53" max="53" width="7.85546875" style="2" customWidth="1"/>
    <col min="54" max="54" width="1" style="2" customWidth="1"/>
    <col min="55" max="16384" width="11.42578125" style="2"/>
  </cols>
  <sheetData>
    <row r="1" spans="1:55" ht="45" x14ac:dyDescent="0.6">
      <c r="A1" s="1"/>
      <c r="B1" s="1"/>
      <c r="C1" s="1"/>
      <c r="D1" s="1"/>
      <c r="E1" s="1"/>
      <c r="F1" s="90" t="s">
        <v>0</v>
      </c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1"/>
      <c r="AW1" s="1"/>
      <c r="AX1" s="1"/>
      <c r="AY1" s="1"/>
      <c r="AZ1" s="1"/>
      <c r="BA1" s="1"/>
    </row>
    <row r="2" spans="1:55" ht="25.5" x14ac:dyDescent="0.35">
      <c r="A2" s="1"/>
      <c r="B2" s="1"/>
      <c r="C2" s="1"/>
      <c r="D2" s="1"/>
      <c r="E2" s="1"/>
      <c r="F2" s="91" t="s">
        <v>1</v>
      </c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1"/>
      <c r="AW2" s="1"/>
      <c r="AX2" s="1"/>
      <c r="AY2" s="1"/>
      <c r="AZ2" s="1"/>
      <c r="BA2" s="1"/>
    </row>
    <row r="3" spans="1:55" ht="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5" ht="22.35" customHeight="1" x14ac:dyDescent="0.3">
      <c r="A4" s="1"/>
      <c r="B4" s="1"/>
      <c r="C4" s="1"/>
      <c r="D4" s="1"/>
      <c r="E4" s="1"/>
      <c r="F4" s="92" t="s">
        <v>2</v>
      </c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1"/>
      <c r="AW4" s="1"/>
      <c r="AX4" s="1"/>
      <c r="AY4" s="1"/>
      <c r="AZ4" s="1"/>
      <c r="BA4" s="1"/>
    </row>
    <row r="5" spans="1:55" ht="4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1:55" ht="15" customHeight="1" x14ac:dyDescent="0.25">
      <c r="B6" s="93" t="s">
        <v>3</v>
      </c>
      <c r="D6" s="94">
        <v>1</v>
      </c>
      <c r="E6" s="1"/>
      <c r="F6" s="3" t="s">
        <v>4</v>
      </c>
      <c r="G6" s="95"/>
      <c r="H6" s="95"/>
      <c r="I6" s="3" t="s">
        <v>5</v>
      </c>
      <c r="J6" s="4"/>
      <c r="K6" s="1"/>
      <c r="L6" s="3" t="s">
        <v>4</v>
      </c>
      <c r="M6" s="95"/>
      <c r="N6" s="95"/>
      <c r="O6" s="3" t="s">
        <v>5</v>
      </c>
      <c r="P6" s="4"/>
      <c r="Q6" s="1"/>
      <c r="R6" s="5" t="s">
        <v>4</v>
      </c>
      <c r="S6" s="96"/>
      <c r="T6" s="96"/>
      <c r="U6" s="5" t="s">
        <v>5</v>
      </c>
      <c r="V6" s="6"/>
      <c r="W6" s="1"/>
      <c r="X6" s="5" t="s">
        <v>4</v>
      </c>
      <c r="Y6" s="96"/>
      <c r="Z6" s="96"/>
      <c r="AA6" s="5" t="s">
        <v>5</v>
      </c>
      <c r="AB6" s="6"/>
      <c r="AC6" s="1"/>
      <c r="AD6" s="73" t="s">
        <v>4</v>
      </c>
      <c r="AE6" s="97"/>
      <c r="AF6" s="97"/>
      <c r="AG6" s="73" t="s">
        <v>5</v>
      </c>
      <c r="AH6" s="74"/>
      <c r="AI6" s="1"/>
      <c r="AJ6" s="80"/>
      <c r="AK6" s="98"/>
      <c r="AL6" s="98"/>
      <c r="AM6" s="80"/>
      <c r="AN6" s="81"/>
      <c r="AO6" s="1"/>
      <c r="AP6" s="1"/>
      <c r="AQ6" s="7"/>
      <c r="AR6" s="99"/>
      <c r="AS6" s="99"/>
      <c r="AT6" s="7"/>
      <c r="AU6" s="8"/>
      <c r="AV6" s="1"/>
      <c r="AW6" s="9" t="s">
        <v>6</v>
      </c>
      <c r="AX6" s="9" t="s">
        <v>7</v>
      </c>
      <c r="AY6" s="9" t="s">
        <v>8</v>
      </c>
      <c r="AZ6" s="9" t="s">
        <v>9</v>
      </c>
      <c r="BA6" s="9" t="s">
        <v>10</v>
      </c>
    </row>
    <row r="7" spans="1:55" ht="15" customHeight="1" x14ac:dyDescent="0.25">
      <c r="B7" s="93"/>
      <c r="D7" s="94"/>
      <c r="E7" s="1"/>
      <c r="F7" s="100" t="s">
        <v>96</v>
      </c>
      <c r="G7" s="100"/>
      <c r="H7" s="100"/>
      <c r="I7" s="100"/>
      <c r="J7" s="101">
        <f>SUM(F11:H11)</f>
        <v>144</v>
      </c>
      <c r="K7" s="1"/>
      <c r="L7" s="100" t="s">
        <v>11</v>
      </c>
      <c r="M7" s="100"/>
      <c r="N7" s="100"/>
      <c r="O7" s="100"/>
      <c r="P7" s="102">
        <f>SUM(L11:N11)</f>
        <v>144</v>
      </c>
      <c r="Q7" s="1"/>
      <c r="R7" s="103" t="s">
        <v>12</v>
      </c>
      <c r="S7" s="103"/>
      <c r="T7" s="103"/>
      <c r="U7" s="103"/>
      <c r="V7" s="104">
        <f>SUM(R11:T11)</f>
        <v>144</v>
      </c>
      <c r="W7" s="1"/>
      <c r="X7" s="100" t="s">
        <v>13</v>
      </c>
      <c r="Y7" s="100"/>
      <c r="Z7" s="100"/>
      <c r="AA7" s="100"/>
      <c r="AB7" s="104">
        <f>SUM(X11:Z11)</f>
        <v>144</v>
      </c>
      <c r="AC7" s="1"/>
      <c r="AD7" s="110" t="s">
        <v>14</v>
      </c>
      <c r="AE7" s="110"/>
      <c r="AF7" s="110"/>
      <c r="AG7" s="110"/>
      <c r="AH7" s="111">
        <f>SUM(AD11:AF11)</f>
        <v>96</v>
      </c>
      <c r="AI7" s="1"/>
      <c r="AJ7" s="112"/>
      <c r="AK7" s="112"/>
      <c r="AL7" s="112"/>
      <c r="AM7" s="112"/>
      <c r="AN7" s="113"/>
      <c r="AO7" s="1"/>
      <c r="AP7" s="1"/>
      <c r="AQ7" s="114"/>
      <c r="AR7" s="114"/>
      <c r="AS7" s="114"/>
      <c r="AT7" s="114"/>
      <c r="AU7" s="115"/>
      <c r="AV7" s="1"/>
      <c r="AW7" s="105">
        <f>+F11+L11+R11+X11+AD11+AJ11+AQ11</f>
        <v>208</v>
      </c>
      <c r="AX7" s="105">
        <f>+G11+M11+S11+Y11+AE11+AK11+AR11</f>
        <v>112</v>
      </c>
      <c r="AY7" s="105">
        <f>+H11+N11+T11+Z11+AF11+AL11+AS11</f>
        <v>352</v>
      </c>
      <c r="AZ7" s="106">
        <f>SUM(AW7:AY11)</f>
        <v>672</v>
      </c>
      <c r="BA7" s="106">
        <f>AZ7/48</f>
        <v>14</v>
      </c>
    </row>
    <row r="8" spans="1:55" x14ac:dyDescent="0.25">
      <c r="B8" s="93"/>
      <c r="D8" s="94"/>
      <c r="E8" s="1"/>
      <c r="F8" s="100"/>
      <c r="G8" s="100"/>
      <c r="H8" s="100"/>
      <c r="I8" s="100"/>
      <c r="J8" s="101"/>
      <c r="K8" s="1"/>
      <c r="L8" s="100"/>
      <c r="M8" s="100"/>
      <c r="N8" s="100"/>
      <c r="O8" s="100"/>
      <c r="P8" s="102"/>
      <c r="Q8" s="1"/>
      <c r="R8" s="103"/>
      <c r="S8" s="103"/>
      <c r="T8" s="103"/>
      <c r="U8" s="103"/>
      <c r="V8" s="104"/>
      <c r="W8" s="1"/>
      <c r="X8" s="100"/>
      <c r="Y8" s="100"/>
      <c r="Z8" s="100"/>
      <c r="AA8" s="100"/>
      <c r="AB8" s="104"/>
      <c r="AC8" s="1"/>
      <c r="AD8" s="110"/>
      <c r="AE8" s="110"/>
      <c r="AF8" s="110"/>
      <c r="AG8" s="110"/>
      <c r="AH8" s="111"/>
      <c r="AI8" s="1"/>
      <c r="AJ8" s="112"/>
      <c r="AK8" s="112"/>
      <c r="AL8" s="112"/>
      <c r="AM8" s="112"/>
      <c r="AN8" s="113"/>
      <c r="AO8" s="1"/>
      <c r="AP8" s="1"/>
      <c r="AQ8" s="114"/>
      <c r="AR8" s="114"/>
      <c r="AS8" s="114"/>
      <c r="AT8" s="114"/>
      <c r="AU8" s="115"/>
      <c r="AV8" s="1"/>
      <c r="AW8" s="105"/>
      <c r="AX8" s="105"/>
      <c r="AY8" s="105"/>
      <c r="AZ8" s="106"/>
      <c r="BA8" s="106"/>
    </row>
    <row r="9" spans="1:55" x14ac:dyDescent="0.25">
      <c r="B9" s="93"/>
      <c r="D9" s="94"/>
      <c r="E9" s="1"/>
      <c r="F9" s="100"/>
      <c r="G9" s="100"/>
      <c r="H9" s="100"/>
      <c r="I9" s="100"/>
      <c r="J9" s="101"/>
      <c r="K9" s="1"/>
      <c r="L9" s="100"/>
      <c r="M9" s="100"/>
      <c r="N9" s="100"/>
      <c r="O9" s="100"/>
      <c r="P9" s="102"/>
      <c r="Q9" s="1"/>
      <c r="R9" s="103"/>
      <c r="S9" s="103"/>
      <c r="T9" s="103"/>
      <c r="U9" s="103"/>
      <c r="V9" s="104"/>
      <c r="W9" s="1"/>
      <c r="X9" s="100"/>
      <c r="Y9" s="100"/>
      <c r="Z9" s="100"/>
      <c r="AA9" s="100"/>
      <c r="AB9" s="104"/>
      <c r="AC9" s="1"/>
      <c r="AD9" s="110"/>
      <c r="AE9" s="110"/>
      <c r="AF9" s="110"/>
      <c r="AG9" s="110"/>
      <c r="AH9" s="111"/>
      <c r="AI9" s="1"/>
      <c r="AJ9" s="112"/>
      <c r="AK9" s="112"/>
      <c r="AL9" s="112"/>
      <c r="AM9" s="112"/>
      <c r="AN9" s="113"/>
      <c r="AO9" s="1"/>
      <c r="AP9" s="1"/>
      <c r="AQ9" s="114"/>
      <c r="AR9" s="114"/>
      <c r="AS9" s="114"/>
      <c r="AT9" s="114"/>
      <c r="AU9" s="115"/>
      <c r="AV9" s="1"/>
      <c r="AW9" s="105"/>
      <c r="AX9" s="105"/>
      <c r="AY9" s="105"/>
      <c r="AZ9" s="106"/>
      <c r="BA9" s="106"/>
      <c r="BC9" s="2">
        <f>(AW7+AX7)/16</f>
        <v>20</v>
      </c>
    </row>
    <row r="10" spans="1:55" ht="15" customHeight="1" x14ac:dyDescent="0.25">
      <c r="B10" s="93"/>
      <c r="D10" s="94"/>
      <c r="E10" s="1"/>
      <c r="F10" s="10" t="s">
        <v>6</v>
      </c>
      <c r="G10" s="10" t="s">
        <v>7</v>
      </c>
      <c r="H10" s="10" t="s">
        <v>8</v>
      </c>
      <c r="I10" s="10" t="s">
        <v>10</v>
      </c>
      <c r="J10" s="107" t="s">
        <v>15</v>
      </c>
      <c r="K10" s="1"/>
      <c r="L10" s="10" t="s">
        <v>6</v>
      </c>
      <c r="M10" s="10" t="s">
        <v>7</v>
      </c>
      <c r="N10" s="10" t="s">
        <v>8</v>
      </c>
      <c r="O10" s="10" t="s">
        <v>10</v>
      </c>
      <c r="P10" s="107" t="s">
        <v>15</v>
      </c>
      <c r="Q10" s="1"/>
      <c r="R10" s="9" t="s">
        <v>6</v>
      </c>
      <c r="S10" s="9" t="s">
        <v>7</v>
      </c>
      <c r="T10" s="9" t="s">
        <v>8</v>
      </c>
      <c r="U10" s="9" t="s">
        <v>10</v>
      </c>
      <c r="V10" s="108" t="s">
        <v>15</v>
      </c>
      <c r="W10" s="1"/>
      <c r="X10" s="9" t="s">
        <v>6</v>
      </c>
      <c r="Y10" s="9" t="s">
        <v>7</v>
      </c>
      <c r="Z10" s="9" t="s">
        <v>8</v>
      </c>
      <c r="AA10" s="9" t="s">
        <v>10</v>
      </c>
      <c r="AB10" s="108" t="s">
        <v>15</v>
      </c>
      <c r="AC10" s="1"/>
      <c r="AD10" s="75" t="s">
        <v>6</v>
      </c>
      <c r="AE10" s="75" t="s">
        <v>7</v>
      </c>
      <c r="AF10" s="75" t="s">
        <v>8</v>
      </c>
      <c r="AG10" s="75" t="s">
        <v>10</v>
      </c>
      <c r="AH10" s="109" t="s">
        <v>15</v>
      </c>
      <c r="AI10" s="1"/>
      <c r="AJ10" s="82"/>
      <c r="AK10" s="82"/>
      <c r="AL10" s="82"/>
      <c r="AM10" s="82"/>
      <c r="AN10" s="116"/>
      <c r="AO10" s="1"/>
      <c r="AP10" s="1"/>
      <c r="AQ10" s="11"/>
      <c r="AR10" s="11"/>
      <c r="AS10" s="11"/>
      <c r="AT10" s="11"/>
      <c r="AU10" s="117"/>
      <c r="AV10" s="1"/>
      <c r="AW10" s="105"/>
      <c r="AX10" s="105"/>
      <c r="AY10" s="105"/>
      <c r="AZ10" s="106"/>
      <c r="BA10" s="106"/>
    </row>
    <row r="11" spans="1:55" x14ac:dyDescent="0.25">
      <c r="B11" s="93"/>
      <c r="D11" s="94"/>
      <c r="E11" s="1"/>
      <c r="F11" s="84">
        <v>48</v>
      </c>
      <c r="G11" s="84">
        <v>16</v>
      </c>
      <c r="H11" s="84">
        <v>80</v>
      </c>
      <c r="I11" s="12">
        <f>J7/48</f>
        <v>3</v>
      </c>
      <c r="J11" s="107"/>
      <c r="K11" s="1"/>
      <c r="L11" s="12">
        <v>48</v>
      </c>
      <c r="M11" s="12">
        <v>32</v>
      </c>
      <c r="N11" s="12">
        <v>64</v>
      </c>
      <c r="O11" s="12">
        <f>P7/48</f>
        <v>3</v>
      </c>
      <c r="P11" s="107"/>
      <c r="Q11" s="1"/>
      <c r="R11" s="13">
        <v>32</v>
      </c>
      <c r="S11" s="13">
        <v>32</v>
      </c>
      <c r="T11" s="13">
        <v>80</v>
      </c>
      <c r="U11" s="13">
        <f>V7/48</f>
        <v>3</v>
      </c>
      <c r="V11" s="108"/>
      <c r="W11" s="1"/>
      <c r="X11" s="12">
        <v>48</v>
      </c>
      <c r="Y11" s="12">
        <v>16</v>
      </c>
      <c r="Z11" s="12">
        <v>80</v>
      </c>
      <c r="AA11" s="13">
        <f>AB7/48</f>
        <v>3</v>
      </c>
      <c r="AB11" s="108"/>
      <c r="AC11" s="1"/>
      <c r="AD11" s="76">
        <v>32</v>
      </c>
      <c r="AE11" s="76">
        <v>16</v>
      </c>
      <c r="AF11" s="76">
        <v>48</v>
      </c>
      <c r="AG11" s="76">
        <f>AH7/48</f>
        <v>2</v>
      </c>
      <c r="AH11" s="109"/>
      <c r="AI11" s="1"/>
      <c r="AJ11" s="83"/>
      <c r="AK11" s="83"/>
      <c r="AL11" s="83"/>
      <c r="AM11" s="83"/>
      <c r="AN11" s="116"/>
      <c r="AO11" s="1"/>
      <c r="AP11" s="1"/>
      <c r="AQ11" s="14"/>
      <c r="AR11" s="14"/>
      <c r="AS11" s="14"/>
      <c r="AT11" s="14"/>
      <c r="AU11" s="117"/>
      <c r="AV11" s="1"/>
      <c r="AW11" s="105"/>
      <c r="AX11" s="105"/>
      <c r="AY11" s="105"/>
      <c r="AZ11" s="106"/>
      <c r="BA11" s="106"/>
    </row>
    <row r="12" spans="1:55" x14ac:dyDescent="0.25">
      <c r="B12" s="9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55" ht="15" customHeight="1" x14ac:dyDescent="0.25">
      <c r="B13" s="93"/>
      <c r="D13" s="94">
        <v>2</v>
      </c>
      <c r="E13" s="1"/>
      <c r="F13" s="3" t="s">
        <v>4</v>
      </c>
      <c r="G13" s="95"/>
      <c r="H13" s="95"/>
      <c r="I13" s="3" t="s">
        <v>5</v>
      </c>
      <c r="J13" s="95" t="s">
        <v>16</v>
      </c>
      <c r="K13" s="95"/>
      <c r="L13" s="3" t="s">
        <v>4</v>
      </c>
      <c r="M13" s="95"/>
      <c r="N13" s="95"/>
      <c r="O13" s="3" t="s">
        <v>5</v>
      </c>
      <c r="P13" s="95" t="s">
        <v>17</v>
      </c>
      <c r="Q13" s="95"/>
      <c r="R13" s="3" t="s">
        <v>4</v>
      </c>
      <c r="S13" s="95"/>
      <c r="T13" s="95"/>
      <c r="U13" s="3" t="s">
        <v>5</v>
      </c>
      <c r="V13" s="95" t="s">
        <v>17</v>
      </c>
      <c r="W13" s="95"/>
      <c r="X13" s="3" t="s">
        <v>4</v>
      </c>
      <c r="Y13" s="95"/>
      <c r="Z13" s="95"/>
      <c r="AA13" s="3" t="s">
        <v>5</v>
      </c>
      <c r="AB13" s="95" t="s">
        <v>18</v>
      </c>
      <c r="AC13" s="95"/>
      <c r="AD13" s="3" t="s">
        <v>4</v>
      </c>
      <c r="AE13" s="95"/>
      <c r="AF13" s="95"/>
      <c r="AG13" s="3" t="s">
        <v>5</v>
      </c>
      <c r="AH13" s="95" t="s">
        <v>17</v>
      </c>
      <c r="AI13" s="118"/>
      <c r="AJ13" s="53"/>
      <c r="AK13" s="119"/>
      <c r="AL13" s="119"/>
      <c r="AM13" s="53"/>
      <c r="AN13" s="54"/>
      <c r="AO13" s="20"/>
      <c r="AP13" s="20"/>
      <c r="AQ13" s="7"/>
      <c r="AR13" s="99"/>
      <c r="AS13" s="99"/>
      <c r="AT13" s="7"/>
      <c r="AU13" s="8"/>
      <c r="AV13" s="1"/>
      <c r="AW13" s="9" t="s">
        <v>6</v>
      </c>
      <c r="AX13" s="9" t="s">
        <v>7</v>
      </c>
      <c r="AY13" s="9" t="s">
        <v>8</v>
      </c>
      <c r="AZ13" s="9" t="s">
        <v>9</v>
      </c>
      <c r="BA13" s="9" t="s">
        <v>10</v>
      </c>
    </row>
    <row r="14" spans="1:55" ht="15" customHeight="1" x14ac:dyDescent="0.25">
      <c r="B14" s="93"/>
      <c r="D14" s="94"/>
      <c r="E14" s="1"/>
      <c r="F14" s="100" t="s">
        <v>19</v>
      </c>
      <c r="G14" s="100"/>
      <c r="H14" s="100"/>
      <c r="I14" s="100"/>
      <c r="J14" s="102">
        <f>SUM(F18:H18)</f>
        <v>144</v>
      </c>
      <c r="K14" s="1"/>
      <c r="L14" s="100" t="s">
        <v>20</v>
      </c>
      <c r="M14" s="100"/>
      <c r="N14" s="100"/>
      <c r="O14" s="100"/>
      <c r="P14" s="102">
        <f>SUM(L18:N18)</f>
        <v>144</v>
      </c>
      <c r="Q14" s="1"/>
      <c r="R14" s="123" t="s">
        <v>21</v>
      </c>
      <c r="S14" s="124"/>
      <c r="T14" s="124"/>
      <c r="U14" s="125"/>
      <c r="V14" s="102">
        <f>SUM(R18:T18)+U16</f>
        <v>144</v>
      </c>
      <c r="W14" s="1"/>
      <c r="X14" s="100" t="s">
        <v>22</v>
      </c>
      <c r="Y14" s="100"/>
      <c r="Z14" s="100"/>
      <c r="AA14" s="100"/>
      <c r="AB14" s="102">
        <f>SUM(X18:Z18)</f>
        <v>144</v>
      </c>
      <c r="AC14" s="1"/>
      <c r="AD14" s="100" t="s">
        <v>23</v>
      </c>
      <c r="AE14" s="100"/>
      <c r="AF14" s="100"/>
      <c r="AG14" s="100"/>
      <c r="AH14" s="102">
        <f>SUM(AD18:AF18)</f>
        <v>96</v>
      </c>
      <c r="AI14" s="1"/>
      <c r="AJ14" s="122"/>
      <c r="AK14" s="122"/>
      <c r="AL14" s="122"/>
      <c r="AM14" s="122"/>
      <c r="AN14" s="121"/>
      <c r="AO14" s="1"/>
      <c r="AP14" s="1"/>
      <c r="AQ14" s="114"/>
      <c r="AR14" s="114"/>
      <c r="AS14" s="114"/>
      <c r="AT14" s="114"/>
      <c r="AU14" s="115"/>
      <c r="AV14" s="1"/>
      <c r="AW14" s="105">
        <f>+F18+L18+R18+X18+AD18+AJ18+AQ18</f>
        <v>192</v>
      </c>
      <c r="AX14" s="105">
        <f>+G18+M18+S18+Y18+AE18+AK18+AR18</f>
        <v>128</v>
      </c>
      <c r="AY14" s="105">
        <f>+H18+N18+T18+Z18+AF18+AL18+AS18</f>
        <v>352</v>
      </c>
      <c r="AZ14" s="106">
        <f>SUM(AW14:AY18)+U16</f>
        <v>672</v>
      </c>
      <c r="BA14" s="106">
        <f>AZ14/48</f>
        <v>14</v>
      </c>
    </row>
    <row r="15" spans="1:55" ht="21.75" customHeight="1" x14ac:dyDescent="0.25">
      <c r="B15" s="93"/>
      <c r="D15" s="94"/>
      <c r="E15" s="1"/>
      <c r="F15" s="100"/>
      <c r="G15" s="100"/>
      <c r="H15" s="100"/>
      <c r="I15" s="100"/>
      <c r="J15" s="102"/>
      <c r="K15" s="1"/>
      <c r="L15" s="100"/>
      <c r="M15" s="100"/>
      <c r="N15" s="100"/>
      <c r="O15" s="100"/>
      <c r="P15" s="102"/>
      <c r="Q15" s="1"/>
      <c r="R15" s="126"/>
      <c r="S15" s="127"/>
      <c r="T15" s="127"/>
      <c r="U15" s="128"/>
      <c r="V15" s="102"/>
      <c r="W15" s="1"/>
      <c r="X15" s="100"/>
      <c r="Y15" s="100"/>
      <c r="Z15" s="100"/>
      <c r="AA15" s="100"/>
      <c r="AB15" s="102"/>
      <c r="AC15" s="1"/>
      <c r="AD15" s="100"/>
      <c r="AE15" s="100"/>
      <c r="AF15" s="100"/>
      <c r="AG15" s="100"/>
      <c r="AH15" s="102"/>
      <c r="AI15" s="1"/>
      <c r="AJ15" s="122"/>
      <c r="AK15" s="122"/>
      <c r="AL15" s="122"/>
      <c r="AM15" s="122"/>
      <c r="AN15" s="121"/>
      <c r="AO15" s="1"/>
      <c r="AP15" s="1"/>
      <c r="AQ15" s="114"/>
      <c r="AR15" s="114"/>
      <c r="AS15" s="114"/>
      <c r="AT15" s="114"/>
      <c r="AU15" s="115"/>
      <c r="AV15" s="1"/>
      <c r="AW15" s="105"/>
      <c r="AX15" s="105"/>
      <c r="AY15" s="105"/>
      <c r="AZ15" s="106"/>
      <c r="BA15" s="106"/>
    </row>
    <row r="16" spans="1:55" ht="25.5" customHeight="1" x14ac:dyDescent="0.25">
      <c r="B16" s="93"/>
      <c r="D16" s="94"/>
      <c r="E16" s="1"/>
      <c r="F16" s="100"/>
      <c r="G16" s="100"/>
      <c r="H16" s="100"/>
      <c r="I16" s="100"/>
      <c r="J16" s="102"/>
      <c r="K16" s="1"/>
      <c r="L16" s="100"/>
      <c r="M16" s="100"/>
      <c r="N16" s="100"/>
      <c r="O16" s="100"/>
      <c r="P16" s="102"/>
      <c r="Q16" s="1"/>
      <c r="R16" s="129"/>
      <c r="S16" s="130"/>
      <c r="T16" s="130"/>
      <c r="U16" s="131"/>
      <c r="V16" s="102"/>
      <c r="W16" s="1"/>
      <c r="X16" s="100"/>
      <c r="Y16" s="100"/>
      <c r="Z16" s="100"/>
      <c r="AA16" s="100"/>
      <c r="AB16" s="102"/>
      <c r="AC16" s="1"/>
      <c r="AD16" s="100"/>
      <c r="AE16" s="100"/>
      <c r="AF16" s="100"/>
      <c r="AG16" s="100"/>
      <c r="AH16" s="102"/>
      <c r="AI16" s="1"/>
      <c r="AJ16" s="122"/>
      <c r="AK16" s="122"/>
      <c r="AL16" s="122"/>
      <c r="AM16" s="122"/>
      <c r="AN16" s="121"/>
      <c r="AO16" s="1"/>
      <c r="AP16" s="1"/>
      <c r="AQ16" s="114"/>
      <c r="AR16" s="114"/>
      <c r="AS16" s="114"/>
      <c r="AT16" s="114"/>
      <c r="AU16" s="115"/>
      <c r="AV16" s="1"/>
      <c r="AW16" s="105"/>
      <c r="AX16" s="105"/>
      <c r="AY16" s="105"/>
      <c r="AZ16" s="106"/>
      <c r="BA16" s="106"/>
      <c r="BC16" s="2">
        <f>(AW14+AX14)/16</f>
        <v>20</v>
      </c>
    </row>
    <row r="17" spans="2:55" ht="15" customHeight="1" x14ac:dyDescent="0.25">
      <c r="B17" s="93"/>
      <c r="D17" s="94"/>
      <c r="E17" s="1"/>
      <c r="F17" s="10" t="s">
        <v>6</v>
      </c>
      <c r="G17" s="10" t="s">
        <v>7</v>
      </c>
      <c r="H17" s="10" t="s">
        <v>8</v>
      </c>
      <c r="I17" s="10" t="s">
        <v>10</v>
      </c>
      <c r="J17" s="107" t="s">
        <v>15</v>
      </c>
      <c r="K17" s="1"/>
      <c r="L17" s="10" t="s">
        <v>6</v>
      </c>
      <c r="M17" s="10" t="s">
        <v>7</v>
      </c>
      <c r="N17" s="10" t="s">
        <v>8</v>
      </c>
      <c r="O17" s="10" t="s">
        <v>10</v>
      </c>
      <c r="P17" s="107" t="s">
        <v>15</v>
      </c>
      <c r="Q17" s="1"/>
      <c r="R17" s="10" t="s">
        <v>6</v>
      </c>
      <c r="S17" s="10" t="s">
        <v>7</v>
      </c>
      <c r="T17" s="10" t="s">
        <v>8</v>
      </c>
      <c r="U17" s="10" t="s">
        <v>10</v>
      </c>
      <c r="V17" s="107" t="s">
        <v>15</v>
      </c>
      <c r="W17" s="1"/>
      <c r="X17" s="10" t="s">
        <v>6</v>
      </c>
      <c r="Y17" s="10" t="s">
        <v>7</v>
      </c>
      <c r="Z17" s="10" t="s">
        <v>8</v>
      </c>
      <c r="AA17" s="10" t="s">
        <v>10</v>
      </c>
      <c r="AB17" s="107" t="s">
        <v>15</v>
      </c>
      <c r="AC17" s="1"/>
      <c r="AD17" s="10" t="s">
        <v>6</v>
      </c>
      <c r="AE17" s="10" t="s">
        <v>7</v>
      </c>
      <c r="AF17" s="10" t="s">
        <v>8</v>
      </c>
      <c r="AG17" s="10" t="s">
        <v>10</v>
      </c>
      <c r="AH17" s="107" t="s">
        <v>15</v>
      </c>
      <c r="AI17" s="1"/>
      <c r="AJ17" s="55"/>
      <c r="AK17" s="55"/>
      <c r="AL17" s="55"/>
      <c r="AM17" s="55"/>
      <c r="AN17" s="120"/>
      <c r="AO17" s="1"/>
      <c r="AP17" s="1"/>
      <c r="AQ17" s="11"/>
      <c r="AR17" s="11"/>
      <c r="AS17" s="11"/>
      <c r="AT17" s="11"/>
      <c r="AU17" s="117"/>
      <c r="AV17" s="1"/>
      <c r="AW17" s="105"/>
      <c r="AX17" s="105"/>
      <c r="AY17" s="105"/>
      <c r="AZ17" s="106"/>
      <c r="BA17" s="106"/>
    </row>
    <row r="18" spans="2:55" ht="15" customHeight="1" x14ac:dyDescent="0.25">
      <c r="B18" s="93"/>
      <c r="D18" s="94"/>
      <c r="E18" s="1"/>
      <c r="F18" s="12">
        <v>48</v>
      </c>
      <c r="G18" s="12">
        <v>32</v>
      </c>
      <c r="H18" s="12">
        <v>64</v>
      </c>
      <c r="I18" s="12">
        <f>J14/48</f>
        <v>3</v>
      </c>
      <c r="J18" s="107"/>
      <c r="K18" s="1"/>
      <c r="L18" s="12">
        <v>32</v>
      </c>
      <c r="M18" s="12">
        <v>16</v>
      </c>
      <c r="N18" s="12">
        <v>96</v>
      </c>
      <c r="O18" s="12">
        <f>P14/48</f>
        <v>3</v>
      </c>
      <c r="P18" s="107"/>
      <c r="Q18" s="1"/>
      <c r="R18" s="12">
        <v>32</v>
      </c>
      <c r="S18" s="12">
        <v>32</v>
      </c>
      <c r="T18" s="12">
        <v>80</v>
      </c>
      <c r="U18" s="12">
        <f>V14/48</f>
        <v>3</v>
      </c>
      <c r="V18" s="107"/>
      <c r="W18" s="1"/>
      <c r="X18" s="12">
        <v>48</v>
      </c>
      <c r="Y18" s="12">
        <v>16</v>
      </c>
      <c r="Z18" s="12">
        <v>80</v>
      </c>
      <c r="AA18" s="12">
        <f>AB14/48</f>
        <v>3</v>
      </c>
      <c r="AB18" s="107"/>
      <c r="AC18" s="1"/>
      <c r="AD18" s="12">
        <v>32</v>
      </c>
      <c r="AE18" s="12">
        <v>32</v>
      </c>
      <c r="AF18" s="12">
        <v>32</v>
      </c>
      <c r="AG18" s="12">
        <f>AH14/48</f>
        <v>2</v>
      </c>
      <c r="AH18" s="107"/>
      <c r="AI18" s="1"/>
      <c r="AJ18" s="56"/>
      <c r="AK18" s="56"/>
      <c r="AL18" s="56"/>
      <c r="AM18" s="56"/>
      <c r="AN18" s="120"/>
      <c r="AO18" s="1"/>
      <c r="AP18" s="1"/>
      <c r="AQ18" s="14"/>
      <c r="AR18" s="14"/>
      <c r="AS18" s="14"/>
      <c r="AT18" s="14"/>
      <c r="AU18" s="117"/>
      <c r="AV18" s="1"/>
      <c r="AW18" s="105"/>
      <c r="AX18" s="105"/>
      <c r="AY18" s="105"/>
      <c r="AZ18" s="106"/>
      <c r="BA18" s="106"/>
    </row>
    <row r="19" spans="2:55" x14ac:dyDescent="0.25">
      <c r="B19" s="9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21"/>
      <c r="AG19" s="21"/>
      <c r="AH19" s="2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2:55" ht="15" customHeight="1" x14ac:dyDescent="0.25">
      <c r="B20" s="93"/>
      <c r="D20" s="94">
        <v>3</v>
      </c>
      <c r="E20" s="1"/>
      <c r="F20" s="3" t="s">
        <v>4</v>
      </c>
      <c r="G20" s="95"/>
      <c r="H20" s="95"/>
      <c r="I20" s="3" t="s">
        <v>5</v>
      </c>
      <c r="J20" s="15" t="s">
        <v>24</v>
      </c>
      <c r="K20" s="16"/>
      <c r="L20" s="3" t="s">
        <v>4</v>
      </c>
      <c r="M20" s="95"/>
      <c r="N20" s="95"/>
      <c r="O20" s="3" t="s">
        <v>5</v>
      </c>
      <c r="P20" s="15" t="s">
        <v>25</v>
      </c>
      <c r="Q20" s="17"/>
      <c r="R20" s="3" t="s">
        <v>4</v>
      </c>
      <c r="S20" s="95"/>
      <c r="T20" s="95"/>
      <c r="U20" s="3" t="s">
        <v>5</v>
      </c>
      <c r="V20" s="15" t="s">
        <v>25</v>
      </c>
      <c r="W20" s="17"/>
      <c r="X20" s="3" t="s">
        <v>4</v>
      </c>
      <c r="Y20" s="95"/>
      <c r="Z20" s="95"/>
      <c r="AA20" s="3" t="s">
        <v>5</v>
      </c>
      <c r="AB20" s="15" t="s">
        <v>26</v>
      </c>
      <c r="AC20" s="17"/>
      <c r="AD20" s="5" t="s">
        <v>4</v>
      </c>
      <c r="AE20" s="96"/>
      <c r="AF20" s="96"/>
      <c r="AG20" s="5" t="s">
        <v>5</v>
      </c>
      <c r="AH20" s="18">
        <f>+AE6</f>
        <v>0</v>
      </c>
      <c r="AI20" s="19"/>
      <c r="AJ20" s="7"/>
      <c r="AK20" s="132"/>
      <c r="AL20" s="132"/>
      <c r="AM20" s="7"/>
      <c r="AN20" s="67"/>
      <c r="AO20" s="20"/>
      <c r="AP20" s="20"/>
      <c r="AQ20" s="133"/>
      <c r="AR20" s="133"/>
      <c r="AS20" s="133"/>
      <c r="AT20" s="133"/>
      <c r="AU20" s="133"/>
      <c r="AV20" s="1"/>
      <c r="AW20" s="9" t="s">
        <v>6</v>
      </c>
      <c r="AX20" s="9" t="s">
        <v>7</v>
      </c>
      <c r="AY20" s="9" t="s">
        <v>8</v>
      </c>
      <c r="AZ20" s="9" t="s">
        <v>9</v>
      </c>
      <c r="BA20" s="9" t="s">
        <v>10</v>
      </c>
    </row>
    <row r="21" spans="2:55" ht="18" customHeight="1" x14ac:dyDescent="0.25">
      <c r="B21" s="93"/>
      <c r="D21" s="94"/>
      <c r="E21" s="1"/>
      <c r="F21" s="100" t="s">
        <v>27</v>
      </c>
      <c r="G21" s="100"/>
      <c r="H21" s="100"/>
      <c r="I21" s="100"/>
      <c r="J21" s="102">
        <f>SUM(F25:H25)</f>
        <v>144</v>
      </c>
      <c r="K21" s="1"/>
      <c r="L21" s="100" t="s">
        <v>28</v>
      </c>
      <c r="M21" s="100"/>
      <c r="N21" s="100"/>
      <c r="O21" s="100"/>
      <c r="P21" s="102">
        <f>SUM(L25:N25)</f>
        <v>144</v>
      </c>
      <c r="Q21" s="1"/>
      <c r="R21" s="123" t="s">
        <v>29</v>
      </c>
      <c r="S21" s="124"/>
      <c r="T21" s="124"/>
      <c r="U21" s="125"/>
      <c r="V21" s="102">
        <f>SUM(R25:T25)+U23</f>
        <v>144</v>
      </c>
      <c r="W21" s="1"/>
      <c r="X21" s="100" t="s">
        <v>97</v>
      </c>
      <c r="Y21" s="100"/>
      <c r="Z21" s="100"/>
      <c r="AA21" s="100"/>
      <c r="AB21" s="102">
        <f>SUM(X25:Z25)</f>
        <v>144</v>
      </c>
      <c r="AC21" s="1"/>
      <c r="AD21" s="103" t="s">
        <v>30</v>
      </c>
      <c r="AE21" s="103"/>
      <c r="AF21" s="103"/>
      <c r="AG21" s="103"/>
      <c r="AH21" s="104">
        <f>SUM(AD25:AF25)</f>
        <v>96</v>
      </c>
      <c r="AI21" s="1"/>
      <c r="AJ21" s="134"/>
      <c r="AK21" s="134"/>
      <c r="AL21" s="134"/>
      <c r="AM21" s="134"/>
      <c r="AN21" s="115"/>
      <c r="AO21" s="1"/>
      <c r="AP21" s="1"/>
      <c r="AQ21" s="114"/>
      <c r="AR21" s="114"/>
      <c r="AS21" s="114"/>
      <c r="AT21" s="114"/>
      <c r="AU21" s="114"/>
      <c r="AV21" s="1"/>
      <c r="AW21" s="105">
        <f>+F25+L25+R25+X25+AD25+AJ25+AQ25</f>
        <v>208</v>
      </c>
      <c r="AX21" s="105">
        <f>+G25+M25+S25+Y25+AE25+AK25+AR25</f>
        <v>128</v>
      </c>
      <c r="AY21" s="105">
        <f>+H25+N25+T25+Z25+AF25+AL25+AS25</f>
        <v>336</v>
      </c>
      <c r="AZ21" s="106">
        <f>SUM(AW21:AY25)+U23</f>
        <v>672</v>
      </c>
      <c r="BA21" s="106">
        <f>AZ21/48</f>
        <v>14</v>
      </c>
    </row>
    <row r="22" spans="2:55" ht="27" customHeight="1" x14ac:dyDescent="0.25">
      <c r="B22" s="93"/>
      <c r="D22" s="94"/>
      <c r="E22" s="1"/>
      <c r="F22" s="100"/>
      <c r="G22" s="100"/>
      <c r="H22" s="100"/>
      <c r="I22" s="100"/>
      <c r="J22" s="102"/>
      <c r="K22" s="1"/>
      <c r="L22" s="100"/>
      <c r="M22" s="100"/>
      <c r="N22" s="100"/>
      <c r="O22" s="100"/>
      <c r="P22" s="102"/>
      <c r="Q22" s="1"/>
      <c r="R22" s="126"/>
      <c r="S22" s="127"/>
      <c r="T22" s="127"/>
      <c r="U22" s="128"/>
      <c r="V22" s="102"/>
      <c r="W22" s="1"/>
      <c r="X22" s="100"/>
      <c r="Y22" s="100"/>
      <c r="Z22" s="100"/>
      <c r="AA22" s="100"/>
      <c r="AB22" s="102"/>
      <c r="AC22" s="1"/>
      <c r="AD22" s="103"/>
      <c r="AE22" s="103"/>
      <c r="AF22" s="103"/>
      <c r="AG22" s="103"/>
      <c r="AH22" s="104"/>
      <c r="AI22" s="1"/>
      <c r="AJ22" s="134"/>
      <c r="AK22" s="134"/>
      <c r="AL22" s="134"/>
      <c r="AM22" s="134"/>
      <c r="AN22" s="115"/>
      <c r="AO22" s="1"/>
      <c r="AP22" s="1"/>
      <c r="AQ22" s="114"/>
      <c r="AR22" s="114"/>
      <c r="AS22" s="114"/>
      <c r="AT22" s="114"/>
      <c r="AU22" s="114"/>
      <c r="AV22" s="1"/>
      <c r="AW22" s="105"/>
      <c r="AX22" s="105"/>
      <c r="AY22" s="105"/>
      <c r="AZ22" s="106"/>
      <c r="BA22" s="106"/>
      <c r="BC22" s="2">
        <f>(AW21+AX21)/16</f>
        <v>21</v>
      </c>
    </row>
    <row r="23" spans="2:55" ht="24" customHeight="1" x14ac:dyDescent="0.25">
      <c r="B23" s="93"/>
      <c r="D23" s="94"/>
      <c r="E23" s="1"/>
      <c r="F23" s="100"/>
      <c r="G23" s="100"/>
      <c r="H23" s="100"/>
      <c r="I23" s="100"/>
      <c r="J23" s="102"/>
      <c r="K23" s="1"/>
      <c r="L23" s="100"/>
      <c r="M23" s="100"/>
      <c r="N23" s="100"/>
      <c r="O23" s="100"/>
      <c r="P23" s="102"/>
      <c r="Q23" s="1"/>
      <c r="R23" s="129"/>
      <c r="S23" s="130"/>
      <c r="T23" s="130"/>
      <c r="U23" s="131"/>
      <c r="V23" s="102"/>
      <c r="W23" s="1"/>
      <c r="X23" s="100"/>
      <c r="Y23" s="100"/>
      <c r="Z23" s="100"/>
      <c r="AA23" s="100"/>
      <c r="AB23" s="102"/>
      <c r="AC23" s="1"/>
      <c r="AD23" s="103"/>
      <c r="AE23" s="103"/>
      <c r="AF23" s="103"/>
      <c r="AG23" s="103"/>
      <c r="AH23" s="104"/>
      <c r="AI23" s="1"/>
      <c r="AJ23" s="134"/>
      <c r="AK23" s="134"/>
      <c r="AL23" s="134"/>
      <c r="AM23" s="134"/>
      <c r="AN23" s="115"/>
      <c r="AO23" s="1"/>
      <c r="AP23" s="1"/>
      <c r="AQ23" s="114"/>
      <c r="AR23" s="114"/>
      <c r="AS23" s="114"/>
      <c r="AT23" s="114"/>
      <c r="AU23" s="114"/>
      <c r="AV23" s="1"/>
      <c r="AW23" s="105"/>
      <c r="AX23" s="105"/>
      <c r="AY23" s="105"/>
      <c r="AZ23" s="106"/>
      <c r="BA23" s="106"/>
    </row>
    <row r="24" spans="2:55" ht="15" customHeight="1" x14ac:dyDescent="0.25">
      <c r="B24" s="93"/>
      <c r="D24" s="94"/>
      <c r="E24" s="1"/>
      <c r="F24" s="10" t="s">
        <v>6</v>
      </c>
      <c r="G24" s="10" t="s">
        <v>7</v>
      </c>
      <c r="H24" s="10" t="s">
        <v>8</v>
      </c>
      <c r="I24" s="10" t="s">
        <v>10</v>
      </c>
      <c r="J24" s="107" t="s">
        <v>15</v>
      </c>
      <c r="K24" s="1"/>
      <c r="L24" s="10" t="s">
        <v>6</v>
      </c>
      <c r="M24" s="10" t="s">
        <v>7</v>
      </c>
      <c r="N24" s="10" t="s">
        <v>8</v>
      </c>
      <c r="O24" s="10" t="s">
        <v>10</v>
      </c>
      <c r="P24" s="107" t="s">
        <v>15</v>
      </c>
      <c r="Q24" s="1"/>
      <c r="R24" s="10" t="s">
        <v>6</v>
      </c>
      <c r="S24" s="10" t="s">
        <v>7</v>
      </c>
      <c r="T24" s="10" t="s">
        <v>8</v>
      </c>
      <c r="U24" s="10" t="s">
        <v>10</v>
      </c>
      <c r="V24" s="107" t="s">
        <v>15</v>
      </c>
      <c r="W24" s="1"/>
      <c r="X24" s="10" t="s">
        <v>6</v>
      </c>
      <c r="Y24" s="10" t="s">
        <v>7</v>
      </c>
      <c r="Z24" s="10" t="s">
        <v>8</v>
      </c>
      <c r="AA24" s="10" t="s">
        <v>10</v>
      </c>
      <c r="AB24" s="107" t="s">
        <v>15</v>
      </c>
      <c r="AC24" s="1"/>
      <c r="AD24" s="65" t="s">
        <v>6</v>
      </c>
      <c r="AE24" s="9" t="s">
        <v>7</v>
      </c>
      <c r="AF24" s="9" t="s">
        <v>8</v>
      </c>
      <c r="AG24" s="9" t="s">
        <v>10</v>
      </c>
      <c r="AH24" s="108" t="s">
        <v>15</v>
      </c>
      <c r="AI24" s="1"/>
      <c r="AJ24" s="11"/>
      <c r="AK24" s="11"/>
      <c r="AL24" s="11"/>
      <c r="AM24" s="11"/>
      <c r="AN24" s="117"/>
      <c r="AO24" s="1"/>
      <c r="AP24" s="1"/>
      <c r="AQ24" s="11"/>
      <c r="AR24" s="11"/>
      <c r="AS24" s="11"/>
      <c r="AT24" s="11"/>
      <c r="AU24" s="117"/>
      <c r="AV24" s="1"/>
      <c r="AW24" s="105"/>
      <c r="AX24" s="105"/>
      <c r="AY24" s="105"/>
      <c r="AZ24" s="106"/>
      <c r="BA24" s="106"/>
    </row>
    <row r="25" spans="2:55" ht="15" customHeight="1" x14ac:dyDescent="0.25">
      <c r="B25" s="93"/>
      <c r="D25" s="94"/>
      <c r="E25" s="1"/>
      <c r="F25" s="12">
        <v>48</v>
      </c>
      <c r="G25" s="12">
        <v>32</v>
      </c>
      <c r="H25" s="12">
        <v>64</v>
      </c>
      <c r="I25" s="12">
        <f>J21/48</f>
        <v>3</v>
      </c>
      <c r="J25" s="107"/>
      <c r="K25" s="1"/>
      <c r="L25" s="12">
        <v>48</v>
      </c>
      <c r="M25" s="12">
        <v>16</v>
      </c>
      <c r="N25" s="12">
        <v>80</v>
      </c>
      <c r="O25" s="12">
        <f>P21/48</f>
        <v>3</v>
      </c>
      <c r="P25" s="107"/>
      <c r="Q25" s="1"/>
      <c r="R25" s="12">
        <v>32</v>
      </c>
      <c r="S25" s="12">
        <v>32</v>
      </c>
      <c r="T25" s="12">
        <v>80</v>
      </c>
      <c r="U25" s="12">
        <f>V21/48</f>
        <v>3</v>
      </c>
      <c r="V25" s="107"/>
      <c r="W25" s="1"/>
      <c r="X25" s="12">
        <v>48</v>
      </c>
      <c r="Y25" s="12">
        <v>32</v>
      </c>
      <c r="Z25" s="12">
        <v>64</v>
      </c>
      <c r="AA25" s="12">
        <f>AB21/48</f>
        <v>3</v>
      </c>
      <c r="AB25" s="107"/>
      <c r="AC25" s="1"/>
      <c r="AD25" s="13">
        <v>32</v>
      </c>
      <c r="AE25" s="13">
        <v>16</v>
      </c>
      <c r="AF25" s="13">
        <v>48</v>
      </c>
      <c r="AG25" s="13">
        <f>AH21/48</f>
        <v>2</v>
      </c>
      <c r="AH25" s="108"/>
      <c r="AI25" s="1"/>
      <c r="AJ25" s="14"/>
      <c r="AK25" s="14"/>
      <c r="AL25" s="14"/>
      <c r="AM25" s="14"/>
      <c r="AN25" s="117"/>
      <c r="AO25" s="1"/>
      <c r="AP25" s="1"/>
      <c r="AQ25" s="14"/>
      <c r="AR25" s="14"/>
      <c r="AS25" s="14"/>
      <c r="AT25" s="14"/>
      <c r="AU25" s="117"/>
      <c r="AV25" s="1"/>
      <c r="AW25" s="105"/>
      <c r="AX25" s="105"/>
      <c r="AY25" s="105"/>
      <c r="AZ25" s="106"/>
      <c r="BA25" s="106"/>
    </row>
    <row r="26" spans="2:55" x14ac:dyDescent="0.25">
      <c r="B26" s="9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2:55" ht="15" customHeight="1" x14ac:dyDescent="0.25">
      <c r="B27" s="93"/>
      <c r="D27" s="94">
        <v>4</v>
      </c>
      <c r="E27" s="1"/>
      <c r="F27" s="3" t="s">
        <v>4</v>
      </c>
      <c r="G27" s="95"/>
      <c r="H27" s="95"/>
      <c r="I27" s="3" t="s">
        <v>5</v>
      </c>
      <c r="J27" s="15" t="s">
        <v>25</v>
      </c>
      <c r="K27" s="16"/>
      <c r="L27" s="3" t="s">
        <v>4</v>
      </c>
      <c r="M27" s="95"/>
      <c r="N27" s="95"/>
      <c r="O27" s="3" t="s">
        <v>5</v>
      </c>
      <c r="P27" s="15" t="s">
        <v>31</v>
      </c>
      <c r="Q27" s="17"/>
      <c r="R27" s="3" t="s">
        <v>4</v>
      </c>
      <c r="S27" s="95"/>
      <c r="T27" s="95"/>
      <c r="U27" s="3" t="s">
        <v>5</v>
      </c>
      <c r="V27" s="15" t="s">
        <v>32</v>
      </c>
      <c r="W27" s="22"/>
      <c r="X27" s="3" t="s">
        <v>4</v>
      </c>
      <c r="Y27" s="95"/>
      <c r="Z27" s="95"/>
      <c r="AA27" s="3" t="s">
        <v>5</v>
      </c>
      <c r="AB27" s="15" t="s">
        <v>31</v>
      </c>
      <c r="AC27" s="17"/>
      <c r="AD27" s="3" t="s">
        <v>4</v>
      </c>
      <c r="AE27" s="95"/>
      <c r="AF27" s="95"/>
      <c r="AG27" s="3" t="s">
        <v>5</v>
      </c>
      <c r="AH27" s="96" t="s">
        <v>33</v>
      </c>
      <c r="AI27" s="135"/>
      <c r="AJ27" s="7"/>
      <c r="AK27" s="132"/>
      <c r="AL27" s="132"/>
      <c r="AM27" s="7"/>
      <c r="AN27" s="67"/>
      <c r="AO27" s="20"/>
      <c r="AP27" s="20"/>
      <c r="AQ27" s="133"/>
      <c r="AR27" s="133"/>
      <c r="AS27" s="133"/>
      <c r="AT27" s="133"/>
      <c r="AU27" s="133"/>
      <c r="AV27" s="1"/>
      <c r="AW27" s="9" t="s">
        <v>6</v>
      </c>
      <c r="AX27" s="9" t="s">
        <v>7</v>
      </c>
      <c r="AY27" s="9" t="s">
        <v>8</v>
      </c>
      <c r="AZ27" s="9" t="s">
        <v>9</v>
      </c>
      <c r="BA27" s="9" t="s">
        <v>10</v>
      </c>
    </row>
    <row r="28" spans="2:55" ht="15" customHeight="1" x14ac:dyDescent="0.25">
      <c r="B28" s="93"/>
      <c r="D28" s="94"/>
      <c r="E28" s="1"/>
      <c r="F28" s="100" t="s">
        <v>34</v>
      </c>
      <c r="G28" s="100"/>
      <c r="H28" s="100"/>
      <c r="I28" s="100"/>
      <c r="J28" s="102">
        <f>SUM(F32:H32)</f>
        <v>144</v>
      </c>
      <c r="K28" s="1"/>
      <c r="L28" s="123" t="s">
        <v>35</v>
      </c>
      <c r="M28" s="124"/>
      <c r="N28" s="124"/>
      <c r="O28" s="125"/>
      <c r="P28" s="102">
        <f>SUM(L32:N32)+O30</f>
        <v>192</v>
      </c>
      <c r="Q28" s="1"/>
      <c r="R28" s="100" t="s">
        <v>36</v>
      </c>
      <c r="S28" s="100"/>
      <c r="T28" s="100"/>
      <c r="U28" s="100"/>
      <c r="V28" s="102">
        <f>SUM(R32:T32)</f>
        <v>144</v>
      </c>
      <c r="W28" s="1"/>
      <c r="X28" s="100" t="s">
        <v>37</v>
      </c>
      <c r="Y28" s="100"/>
      <c r="Z28" s="100"/>
      <c r="AA28" s="100"/>
      <c r="AB28" s="102">
        <f>SUM(X32:Z32)</f>
        <v>96</v>
      </c>
      <c r="AC28" s="1"/>
      <c r="AD28" s="103" t="s">
        <v>38</v>
      </c>
      <c r="AE28" s="103"/>
      <c r="AF28" s="103"/>
      <c r="AG28" s="103"/>
      <c r="AH28" s="102">
        <f>SUM(AD32:AF32)</f>
        <v>96</v>
      </c>
      <c r="AI28" s="1"/>
      <c r="AJ28" s="114"/>
      <c r="AK28" s="114"/>
      <c r="AL28" s="114"/>
      <c r="AM28" s="114"/>
      <c r="AN28" s="115"/>
      <c r="AO28" s="1"/>
      <c r="AP28" s="1"/>
      <c r="AQ28" s="114"/>
      <c r="AR28" s="114"/>
      <c r="AS28" s="114"/>
      <c r="AT28" s="114"/>
      <c r="AU28" s="114"/>
      <c r="AV28" s="1"/>
      <c r="AW28" s="105">
        <f>+F32+L32+R32+X32+AD32+AJ32+AQ32</f>
        <v>224</v>
      </c>
      <c r="AX28" s="105">
        <f>+G32+M32+S32+Y32+AE32+AK32+AR32</f>
        <v>128</v>
      </c>
      <c r="AY28" s="105">
        <f>+H32+N32+T32+Z32+AF32+AL32+AS32</f>
        <v>272</v>
      </c>
      <c r="AZ28" s="106">
        <f>SUM(AW28:AY32)+U30</f>
        <v>624</v>
      </c>
      <c r="BA28" s="106">
        <f>AZ28/48</f>
        <v>13</v>
      </c>
    </row>
    <row r="29" spans="2:55" ht="21" customHeight="1" x14ac:dyDescent="0.25">
      <c r="B29" s="93"/>
      <c r="D29" s="94"/>
      <c r="E29" s="1"/>
      <c r="F29" s="100"/>
      <c r="G29" s="100"/>
      <c r="H29" s="100"/>
      <c r="I29" s="100"/>
      <c r="J29" s="102"/>
      <c r="K29" s="1"/>
      <c r="L29" s="129"/>
      <c r="M29" s="130"/>
      <c r="N29" s="130"/>
      <c r="O29" s="131"/>
      <c r="P29" s="102"/>
      <c r="Q29" s="1"/>
      <c r="R29" s="100"/>
      <c r="S29" s="100"/>
      <c r="T29" s="100"/>
      <c r="U29" s="100"/>
      <c r="V29" s="102"/>
      <c r="W29" s="1"/>
      <c r="X29" s="100"/>
      <c r="Y29" s="100"/>
      <c r="Z29" s="100"/>
      <c r="AA29" s="100"/>
      <c r="AB29" s="102"/>
      <c r="AC29" s="1"/>
      <c r="AD29" s="103"/>
      <c r="AE29" s="103"/>
      <c r="AF29" s="103"/>
      <c r="AG29" s="103"/>
      <c r="AH29" s="102"/>
      <c r="AI29" s="1"/>
      <c r="AJ29" s="114"/>
      <c r="AK29" s="114"/>
      <c r="AL29" s="114"/>
      <c r="AM29" s="114"/>
      <c r="AN29" s="115"/>
      <c r="AO29" s="1"/>
      <c r="AP29" s="1"/>
      <c r="AQ29" s="114"/>
      <c r="AR29" s="114"/>
      <c r="AS29" s="114"/>
      <c r="AT29" s="114"/>
      <c r="AU29" s="114"/>
      <c r="AV29" s="1"/>
      <c r="AW29" s="105"/>
      <c r="AX29" s="105"/>
      <c r="AY29" s="105"/>
      <c r="AZ29" s="106"/>
      <c r="BA29" s="106"/>
    </row>
    <row r="30" spans="2:55" ht="24.75" customHeight="1" x14ac:dyDescent="0.25">
      <c r="B30" s="93"/>
      <c r="D30" s="94"/>
      <c r="E30" s="1"/>
      <c r="F30" s="100"/>
      <c r="G30" s="100"/>
      <c r="H30" s="100"/>
      <c r="I30" s="100"/>
      <c r="J30" s="102"/>
      <c r="K30" s="1"/>
      <c r="L30" s="136" t="s">
        <v>39</v>
      </c>
      <c r="M30" s="137"/>
      <c r="N30" s="138"/>
      <c r="O30" s="78">
        <v>48</v>
      </c>
      <c r="P30" s="102"/>
      <c r="Q30" s="1"/>
      <c r="R30" s="100"/>
      <c r="S30" s="100"/>
      <c r="T30" s="100"/>
      <c r="U30" s="100"/>
      <c r="V30" s="102"/>
      <c r="W30" s="1"/>
      <c r="X30" s="100"/>
      <c r="Y30" s="100"/>
      <c r="Z30" s="100"/>
      <c r="AA30" s="100"/>
      <c r="AB30" s="102"/>
      <c r="AC30" s="1"/>
      <c r="AD30" s="103"/>
      <c r="AE30" s="103"/>
      <c r="AF30" s="103"/>
      <c r="AG30" s="103"/>
      <c r="AH30" s="102"/>
      <c r="AI30" s="1"/>
      <c r="AJ30" s="114"/>
      <c r="AK30" s="114"/>
      <c r="AL30" s="114"/>
      <c r="AM30" s="114"/>
      <c r="AN30" s="115"/>
      <c r="AO30" s="1"/>
      <c r="AP30" s="1"/>
      <c r="AQ30" s="114"/>
      <c r="AR30" s="114"/>
      <c r="AS30" s="114"/>
      <c r="AT30" s="114"/>
      <c r="AU30" s="114"/>
      <c r="AV30" s="1"/>
      <c r="AW30" s="105"/>
      <c r="AX30" s="105"/>
      <c r="AY30" s="105"/>
      <c r="AZ30" s="106"/>
      <c r="BA30" s="106"/>
      <c r="BC30" s="2">
        <f>(AW28+AX28)/16</f>
        <v>22</v>
      </c>
    </row>
    <row r="31" spans="2:55" ht="15" customHeight="1" x14ac:dyDescent="0.25">
      <c r="B31" s="93"/>
      <c r="D31" s="94"/>
      <c r="E31" s="1"/>
      <c r="F31" s="10" t="s">
        <v>6</v>
      </c>
      <c r="G31" s="10" t="s">
        <v>7</v>
      </c>
      <c r="H31" s="10" t="s">
        <v>8</v>
      </c>
      <c r="I31" s="10" t="s">
        <v>10</v>
      </c>
      <c r="J31" s="107" t="s">
        <v>15</v>
      </c>
      <c r="K31" s="1"/>
      <c r="L31" s="10" t="s">
        <v>6</v>
      </c>
      <c r="M31" s="10" t="s">
        <v>7</v>
      </c>
      <c r="N31" s="10" t="s">
        <v>8</v>
      </c>
      <c r="O31" s="10" t="s">
        <v>10</v>
      </c>
      <c r="P31" s="107" t="s">
        <v>15</v>
      </c>
      <c r="Q31" s="1"/>
      <c r="R31" s="10" t="s">
        <v>6</v>
      </c>
      <c r="S31" s="10" t="s">
        <v>7</v>
      </c>
      <c r="T31" s="10" t="s">
        <v>8</v>
      </c>
      <c r="U31" s="10" t="s">
        <v>10</v>
      </c>
      <c r="V31" s="107" t="s">
        <v>15</v>
      </c>
      <c r="W31" s="1"/>
      <c r="X31" s="10" t="s">
        <v>6</v>
      </c>
      <c r="Y31" s="10" t="s">
        <v>7</v>
      </c>
      <c r="Z31" s="10" t="s">
        <v>8</v>
      </c>
      <c r="AA31" s="10" t="s">
        <v>10</v>
      </c>
      <c r="AB31" s="107" t="s">
        <v>15</v>
      </c>
      <c r="AC31" s="1"/>
      <c r="AD31" s="10" t="s">
        <v>6</v>
      </c>
      <c r="AE31" s="10" t="s">
        <v>7</v>
      </c>
      <c r="AF31" s="10" t="s">
        <v>8</v>
      </c>
      <c r="AG31" s="10" t="s">
        <v>10</v>
      </c>
      <c r="AH31" s="107" t="s">
        <v>15</v>
      </c>
      <c r="AI31" s="1"/>
      <c r="AJ31" s="11"/>
      <c r="AK31" s="11"/>
      <c r="AL31" s="11"/>
      <c r="AM31" s="11"/>
      <c r="AN31" s="117"/>
      <c r="AO31" s="1"/>
      <c r="AP31" s="1"/>
      <c r="AQ31" s="11"/>
      <c r="AR31" s="11"/>
      <c r="AS31" s="11"/>
      <c r="AT31" s="11"/>
      <c r="AU31" s="117"/>
      <c r="AV31" s="1"/>
      <c r="AW31" s="105"/>
      <c r="AX31" s="105"/>
      <c r="AY31" s="105"/>
      <c r="AZ31" s="106"/>
      <c r="BA31" s="106"/>
    </row>
    <row r="32" spans="2:55" ht="15" customHeight="1" x14ac:dyDescent="0.25">
      <c r="B32" s="93"/>
      <c r="D32" s="94"/>
      <c r="E32" s="1"/>
      <c r="F32" s="12">
        <v>64</v>
      </c>
      <c r="G32" s="12">
        <v>16</v>
      </c>
      <c r="H32" s="12">
        <v>64</v>
      </c>
      <c r="I32" s="12">
        <f>J28/48</f>
        <v>3</v>
      </c>
      <c r="J32" s="107"/>
      <c r="K32" s="1"/>
      <c r="L32" s="12">
        <v>48</v>
      </c>
      <c r="M32" s="12">
        <v>32</v>
      </c>
      <c r="N32" s="12">
        <v>64</v>
      </c>
      <c r="O32" s="12">
        <f>P28/48</f>
        <v>4</v>
      </c>
      <c r="P32" s="107"/>
      <c r="Q32" s="1"/>
      <c r="R32" s="12">
        <v>48</v>
      </c>
      <c r="S32" s="12">
        <v>32</v>
      </c>
      <c r="T32" s="12">
        <v>64</v>
      </c>
      <c r="U32" s="12">
        <f>V28/48</f>
        <v>3</v>
      </c>
      <c r="V32" s="107"/>
      <c r="W32" s="1"/>
      <c r="X32" s="12">
        <v>32</v>
      </c>
      <c r="Y32" s="12">
        <v>32</v>
      </c>
      <c r="Z32" s="12">
        <v>32</v>
      </c>
      <c r="AA32" s="12">
        <f>AB28/48</f>
        <v>2</v>
      </c>
      <c r="AB32" s="107"/>
      <c r="AC32" s="1"/>
      <c r="AD32" s="12">
        <v>32</v>
      </c>
      <c r="AE32" s="12">
        <v>16</v>
      </c>
      <c r="AF32" s="12">
        <v>48</v>
      </c>
      <c r="AG32" s="12">
        <f>AH28/48</f>
        <v>2</v>
      </c>
      <c r="AH32" s="107"/>
      <c r="AI32" s="1"/>
      <c r="AJ32" s="14"/>
      <c r="AK32" s="14"/>
      <c r="AL32" s="14"/>
      <c r="AM32" s="14"/>
      <c r="AN32" s="117"/>
      <c r="AO32" s="1"/>
      <c r="AP32" s="1"/>
      <c r="AQ32" s="14"/>
      <c r="AR32" s="14"/>
      <c r="AS32" s="14"/>
      <c r="AT32" s="14"/>
      <c r="AU32" s="117"/>
      <c r="AV32" s="1"/>
      <c r="AW32" s="105"/>
      <c r="AX32" s="105"/>
      <c r="AY32" s="105"/>
      <c r="AZ32" s="106"/>
      <c r="BA32" s="106"/>
    </row>
    <row r="33" spans="2:55" x14ac:dyDescent="0.25">
      <c r="B33" s="4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2:55" ht="15" customHeight="1" x14ac:dyDescent="0.25">
      <c r="B34" s="139" t="s">
        <v>40</v>
      </c>
      <c r="D34" s="94">
        <v>5</v>
      </c>
      <c r="E34" s="1"/>
      <c r="F34" s="3" t="s">
        <v>4</v>
      </c>
      <c r="G34" s="95"/>
      <c r="H34" s="95"/>
      <c r="I34" s="3" t="s">
        <v>5</v>
      </c>
      <c r="J34" s="16" t="s">
        <v>41</v>
      </c>
      <c r="K34" s="1"/>
      <c r="L34" s="3" t="s">
        <v>4</v>
      </c>
      <c r="M34" s="95"/>
      <c r="N34" s="95"/>
      <c r="O34" s="3" t="s">
        <v>5</v>
      </c>
      <c r="P34" s="16" t="s">
        <v>42</v>
      </c>
      <c r="Q34" s="1"/>
      <c r="R34" s="3" t="s">
        <v>4</v>
      </c>
      <c r="S34" s="95"/>
      <c r="T34" s="95"/>
      <c r="U34" s="3" t="s">
        <v>5</v>
      </c>
      <c r="V34" s="16" t="s">
        <v>42</v>
      </c>
      <c r="W34" s="1"/>
      <c r="X34" s="3" t="s">
        <v>4</v>
      </c>
      <c r="Y34" s="95"/>
      <c r="Z34" s="95"/>
      <c r="AA34" s="3" t="s">
        <v>5</v>
      </c>
      <c r="AB34" s="16" t="s">
        <v>43</v>
      </c>
      <c r="AC34" s="1"/>
      <c r="AD34" s="3" t="s">
        <v>4</v>
      </c>
      <c r="AE34" s="95"/>
      <c r="AF34" s="95"/>
      <c r="AG34" s="3" t="s">
        <v>5</v>
      </c>
      <c r="AH34" s="16" t="s">
        <v>44</v>
      </c>
      <c r="AI34" s="1"/>
      <c r="AJ34" s="53"/>
      <c r="AK34" s="119"/>
      <c r="AL34" s="119"/>
      <c r="AM34" s="53"/>
      <c r="AN34" s="66"/>
      <c r="AO34" s="1"/>
      <c r="AP34" s="1"/>
      <c r="AV34" s="1"/>
      <c r="AW34" s="9" t="s">
        <v>6</v>
      </c>
      <c r="AX34" s="9" t="s">
        <v>7</v>
      </c>
      <c r="AY34" s="9" t="s">
        <v>8</v>
      </c>
      <c r="AZ34" s="9" t="s">
        <v>9</v>
      </c>
      <c r="BA34" s="9" t="s">
        <v>10</v>
      </c>
    </row>
    <row r="35" spans="2:55" ht="20.25" customHeight="1" x14ac:dyDescent="0.25">
      <c r="B35" s="139"/>
      <c r="D35" s="94"/>
      <c r="E35" s="1"/>
      <c r="F35" s="123" t="s">
        <v>45</v>
      </c>
      <c r="G35" s="124"/>
      <c r="H35" s="124"/>
      <c r="I35" s="125"/>
      <c r="J35" s="102">
        <f>SUM(F39:H39)+I37</f>
        <v>96</v>
      </c>
      <c r="K35" s="1"/>
      <c r="L35" s="123" t="s">
        <v>98</v>
      </c>
      <c r="M35" s="124"/>
      <c r="N35" s="124"/>
      <c r="O35" s="125"/>
      <c r="P35" s="102">
        <f>SUM(L39:N39)+O37</f>
        <v>192</v>
      </c>
      <c r="Q35" s="1"/>
      <c r="R35" s="100" t="s">
        <v>46</v>
      </c>
      <c r="S35" s="100"/>
      <c r="T35" s="100"/>
      <c r="U35" s="100"/>
      <c r="V35" s="102">
        <f>SUM(R39:T39)</f>
        <v>144</v>
      </c>
      <c r="W35" s="1"/>
      <c r="X35" s="100" t="s">
        <v>47</v>
      </c>
      <c r="Y35" s="100"/>
      <c r="Z35" s="100"/>
      <c r="AA35" s="100"/>
      <c r="AB35" s="102">
        <f>SUM(X39:Z39)</f>
        <v>144</v>
      </c>
      <c r="AC35" s="1"/>
      <c r="AD35" s="100" t="s">
        <v>48</v>
      </c>
      <c r="AE35" s="100"/>
      <c r="AF35" s="100"/>
      <c r="AG35" s="100"/>
      <c r="AH35" s="102">
        <f>SUM(AD39:AF39)</f>
        <v>96</v>
      </c>
      <c r="AI35" s="1"/>
      <c r="AJ35" s="122"/>
      <c r="AK35" s="122"/>
      <c r="AL35" s="122"/>
      <c r="AM35" s="122"/>
      <c r="AN35" s="121"/>
      <c r="AO35" s="1"/>
      <c r="AP35" s="1"/>
      <c r="AV35" s="1"/>
      <c r="AW35" s="179">
        <f>+F39+L39+R39+X39+AD39+AJ39+AQ39</f>
        <v>208</v>
      </c>
      <c r="AX35" s="179">
        <f>+G39+M39+S39+Y39+AE39+AK39+AR39</f>
        <v>144</v>
      </c>
      <c r="AY35" s="179">
        <f>+H39+N39+T39+Z39+AF39+AL39+AS39</f>
        <v>224</v>
      </c>
      <c r="AZ35" s="180">
        <f>SUM(AW35:AY39)+O37</f>
        <v>672</v>
      </c>
      <c r="BA35" s="106">
        <f>AZ35/48</f>
        <v>14</v>
      </c>
    </row>
    <row r="36" spans="2:55" ht="24" customHeight="1" x14ac:dyDescent="0.25">
      <c r="B36" s="139"/>
      <c r="D36" s="94"/>
      <c r="E36" s="1"/>
      <c r="F36" s="126"/>
      <c r="G36" s="127"/>
      <c r="H36" s="127"/>
      <c r="I36" s="128"/>
      <c r="J36" s="102"/>
      <c r="K36" s="1"/>
      <c r="L36" s="129"/>
      <c r="M36" s="130"/>
      <c r="N36" s="130"/>
      <c r="O36" s="131"/>
      <c r="P36" s="102"/>
      <c r="Q36" s="1"/>
      <c r="R36" s="100"/>
      <c r="S36" s="100"/>
      <c r="T36" s="100"/>
      <c r="U36" s="100"/>
      <c r="V36" s="102"/>
      <c r="W36" s="1"/>
      <c r="X36" s="100"/>
      <c r="Y36" s="100"/>
      <c r="Z36" s="100"/>
      <c r="AA36" s="100"/>
      <c r="AB36" s="102"/>
      <c r="AC36" s="1"/>
      <c r="AD36" s="100"/>
      <c r="AE36" s="100"/>
      <c r="AF36" s="100"/>
      <c r="AG36" s="100"/>
      <c r="AH36" s="102"/>
      <c r="AI36" s="1"/>
      <c r="AJ36" s="122"/>
      <c r="AK36" s="122"/>
      <c r="AL36" s="122"/>
      <c r="AM36" s="122"/>
      <c r="AN36" s="121"/>
      <c r="AO36" s="1"/>
      <c r="AP36" s="1"/>
      <c r="AV36" s="1"/>
      <c r="AW36" s="179"/>
      <c r="AX36" s="179"/>
      <c r="AY36" s="179"/>
      <c r="AZ36" s="180"/>
      <c r="BA36" s="106"/>
    </row>
    <row r="37" spans="2:55" ht="38.25" customHeight="1" x14ac:dyDescent="0.25">
      <c r="B37" s="139"/>
      <c r="D37" s="94"/>
      <c r="E37" s="1"/>
      <c r="F37" s="129"/>
      <c r="G37" s="130"/>
      <c r="H37" s="130"/>
      <c r="I37" s="131"/>
      <c r="J37" s="102"/>
      <c r="K37" s="1"/>
      <c r="L37" s="136" t="s">
        <v>49</v>
      </c>
      <c r="M37" s="137"/>
      <c r="N37" s="138"/>
      <c r="O37" s="71">
        <v>96</v>
      </c>
      <c r="P37" s="102"/>
      <c r="Q37" s="1"/>
      <c r="R37" s="100"/>
      <c r="S37" s="100"/>
      <c r="T37" s="100"/>
      <c r="U37" s="100"/>
      <c r="V37" s="102"/>
      <c r="W37" s="1"/>
      <c r="X37" s="100"/>
      <c r="Y37" s="100"/>
      <c r="Z37" s="100"/>
      <c r="AA37" s="100"/>
      <c r="AB37" s="102"/>
      <c r="AC37" s="1"/>
      <c r="AD37" s="100"/>
      <c r="AE37" s="100"/>
      <c r="AF37" s="100"/>
      <c r="AG37" s="100"/>
      <c r="AH37" s="102"/>
      <c r="AI37" s="1"/>
      <c r="AJ37" s="122"/>
      <c r="AK37" s="122"/>
      <c r="AL37" s="122"/>
      <c r="AM37" s="122"/>
      <c r="AN37" s="121"/>
      <c r="AO37" s="1"/>
      <c r="AP37" s="1"/>
      <c r="AV37" s="1"/>
      <c r="AW37" s="179"/>
      <c r="AX37" s="179"/>
      <c r="AY37" s="179"/>
      <c r="AZ37" s="180"/>
      <c r="BA37" s="106"/>
      <c r="BC37" s="2">
        <f>SUM(AW35:AX39)/16</f>
        <v>22</v>
      </c>
    </row>
    <row r="38" spans="2:55" ht="15" customHeight="1" x14ac:dyDescent="0.25">
      <c r="B38" s="139"/>
      <c r="D38" s="94"/>
      <c r="E38" s="1"/>
      <c r="F38" s="10" t="s">
        <v>6</v>
      </c>
      <c r="G38" s="10" t="s">
        <v>7</v>
      </c>
      <c r="H38" s="10" t="s">
        <v>8</v>
      </c>
      <c r="I38" s="10" t="s">
        <v>10</v>
      </c>
      <c r="J38" s="107" t="s">
        <v>15</v>
      </c>
      <c r="K38" s="1"/>
      <c r="L38" s="10" t="s">
        <v>6</v>
      </c>
      <c r="M38" s="10" t="s">
        <v>7</v>
      </c>
      <c r="N38" s="10" t="s">
        <v>8</v>
      </c>
      <c r="O38" s="10" t="s">
        <v>10</v>
      </c>
      <c r="P38" s="107" t="s">
        <v>15</v>
      </c>
      <c r="Q38" s="1"/>
      <c r="R38" s="10" t="s">
        <v>6</v>
      </c>
      <c r="S38" s="10" t="s">
        <v>7</v>
      </c>
      <c r="T38" s="10" t="s">
        <v>8</v>
      </c>
      <c r="U38" s="10" t="s">
        <v>10</v>
      </c>
      <c r="V38" s="107" t="s">
        <v>15</v>
      </c>
      <c r="W38" s="1"/>
      <c r="X38" s="10" t="s">
        <v>6</v>
      </c>
      <c r="Y38" s="10" t="s">
        <v>7</v>
      </c>
      <c r="Z38" s="10" t="s">
        <v>8</v>
      </c>
      <c r="AA38" s="10" t="s">
        <v>10</v>
      </c>
      <c r="AB38" s="107" t="s">
        <v>15</v>
      </c>
      <c r="AC38" s="1"/>
      <c r="AD38" s="10" t="s">
        <v>6</v>
      </c>
      <c r="AE38" s="10" t="s">
        <v>7</v>
      </c>
      <c r="AF38" s="10" t="s">
        <v>8</v>
      </c>
      <c r="AG38" s="10" t="s">
        <v>10</v>
      </c>
      <c r="AH38" s="107" t="s">
        <v>15</v>
      </c>
      <c r="AI38" s="1"/>
      <c r="AJ38" s="55"/>
      <c r="AK38" s="55"/>
      <c r="AL38" s="55"/>
      <c r="AM38" s="55"/>
      <c r="AN38" s="120"/>
      <c r="AO38" s="1"/>
      <c r="AP38" s="1"/>
      <c r="AQ38" s="11"/>
      <c r="AR38" s="11"/>
      <c r="AS38" s="11"/>
      <c r="AT38" s="11"/>
      <c r="AU38" s="117"/>
      <c r="AV38" s="1"/>
      <c r="AW38" s="179"/>
      <c r="AX38" s="179"/>
      <c r="AY38" s="179"/>
      <c r="AZ38" s="180"/>
      <c r="BA38" s="106"/>
    </row>
    <row r="39" spans="2:55" ht="15" customHeight="1" x14ac:dyDescent="0.25">
      <c r="B39" s="139"/>
      <c r="D39" s="94"/>
      <c r="E39" s="1"/>
      <c r="F39" s="12">
        <v>32</v>
      </c>
      <c r="G39" s="12">
        <v>16</v>
      </c>
      <c r="H39" s="12">
        <v>48</v>
      </c>
      <c r="I39" s="12">
        <f>J35/48</f>
        <v>2</v>
      </c>
      <c r="J39" s="107"/>
      <c r="K39" s="1"/>
      <c r="L39" s="12">
        <v>32</v>
      </c>
      <c r="M39" s="12">
        <v>32</v>
      </c>
      <c r="N39" s="12">
        <v>32</v>
      </c>
      <c r="O39" s="12">
        <f>P35/48</f>
        <v>4</v>
      </c>
      <c r="P39" s="107"/>
      <c r="Q39" s="1"/>
      <c r="R39" s="12">
        <v>48</v>
      </c>
      <c r="S39" s="12">
        <v>32</v>
      </c>
      <c r="T39" s="12">
        <v>64</v>
      </c>
      <c r="U39" s="12">
        <f>V35/48</f>
        <v>3</v>
      </c>
      <c r="V39" s="107"/>
      <c r="W39" s="1"/>
      <c r="X39" s="12">
        <v>48</v>
      </c>
      <c r="Y39" s="12">
        <v>32</v>
      </c>
      <c r="Z39" s="12">
        <v>64</v>
      </c>
      <c r="AA39" s="12">
        <f>AB35/48</f>
        <v>3</v>
      </c>
      <c r="AB39" s="107"/>
      <c r="AC39" s="1"/>
      <c r="AD39" s="12">
        <v>48</v>
      </c>
      <c r="AE39" s="12">
        <v>32</v>
      </c>
      <c r="AF39" s="12">
        <v>16</v>
      </c>
      <c r="AG39" s="12">
        <f>AH35/48</f>
        <v>2</v>
      </c>
      <c r="AH39" s="107"/>
      <c r="AI39" s="1"/>
      <c r="AJ39" s="56"/>
      <c r="AK39" s="56"/>
      <c r="AL39" s="56"/>
      <c r="AM39" s="56"/>
      <c r="AN39" s="120"/>
      <c r="AO39" s="1"/>
      <c r="AP39" s="1"/>
      <c r="AQ39" s="14"/>
      <c r="AR39" s="14"/>
      <c r="AS39" s="14"/>
      <c r="AT39" s="14"/>
      <c r="AU39" s="117"/>
      <c r="AV39" s="1"/>
      <c r="AW39" s="179"/>
      <c r="AX39" s="179"/>
      <c r="AY39" s="179"/>
      <c r="AZ39" s="180"/>
      <c r="BA39" s="106"/>
    </row>
    <row r="40" spans="2:55" x14ac:dyDescent="0.25">
      <c r="B40" s="13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2:55" ht="15" customHeight="1" x14ac:dyDescent="0.25">
      <c r="B41" s="139"/>
      <c r="D41" s="94">
        <v>6</v>
      </c>
      <c r="E41" s="1"/>
      <c r="F41" s="3" t="s">
        <v>4</v>
      </c>
      <c r="G41" s="95"/>
      <c r="H41" s="95"/>
      <c r="I41" s="3" t="s">
        <v>5</v>
      </c>
      <c r="J41" s="15" t="s">
        <v>50</v>
      </c>
      <c r="K41" s="16"/>
      <c r="L41" s="3" t="s">
        <v>4</v>
      </c>
      <c r="M41" s="95"/>
      <c r="N41" s="95"/>
      <c r="O41" s="3" t="s">
        <v>5</v>
      </c>
      <c r="P41" s="15" t="s">
        <v>51</v>
      </c>
      <c r="Q41" s="1"/>
      <c r="R41" s="3" t="s">
        <v>4</v>
      </c>
      <c r="S41" s="95"/>
      <c r="T41" s="95"/>
      <c r="U41" s="3" t="s">
        <v>5</v>
      </c>
      <c r="V41" s="15" t="s">
        <v>52</v>
      </c>
      <c r="W41" s="17"/>
      <c r="X41" s="3" t="s">
        <v>4</v>
      </c>
      <c r="Y41" s="95"/>
      <c r="Z41" s="95"/>
      <c r="AA41" s="3" t="s">
        <v>5</v>
      </c>
      <c r="AB41" s="15" t="s">
        <v>53</v>
      </c>
      <c r="AC41" s="17"/>
      <c r="AD41" s="3" t="s">
        <v>4</v>
      </c>
      <c r="AE41" s="95"/>
      <c r="AF41" s="95"/>
      <c r="AG41" s="3" t="s">
        <v>5</v>
      </c>
      <c r="AH41" s="15" t="s">
        <v>54</v>
      </c>
      <c r="AI41" s="1"/>
      <c r="AJ41" s="7"/>
      <c r="AK41" s="132"/>
      <c r="AL41" s="132"/>
      <c r="AM41" s="7"/>
      <c r="AN41" s="67"/>
      <c r="AO41" s="20"/>
      <c r="AP41" s="20"/>
      <c r="AQ41" s="133"/>
      <c r="AR41" s="133"/>
      <c r="AS41" s="133"/>
      <c r="AT41" s="133"/>
      <c r="AU41" s="133"/>
      <c r="AV41" s="1"/>
      <c r="AW41" s="9" t="s">
        <v>6</v>
      </c>
      <c r="AX41" s="9" t="s">
        <v>7</v>
      </c>
      <c r="AY41" s="9" t="s">
        <v>8</v>
      </c>
      <c r="AZ41" s="9" t="s">
        <v>9</v>
      </c>
      <c r="BA41" s="9" t="s">
        <v>10</v>
      </c>
    </row>
    <row r="42" spans="2:55" ht="15" customHeight="1" x14ac:dyDescent="0.25">
      <c r="B42" s="139"/>
      <c r="D42" s="94"/>
      <c r="E42" s="1"/>
      <c r="F42" s="100" t="s">
        <v>55</v>
      </c>
      <c r="G42" s="100"/>
      <c r="H42" s="100"/>
      <c r="I42" s="100"/>
      <c r="J42" s="102">
        <f>SUM(F46:H46)+I44</f>
        <v>144</v>
      </c>
      <c r="K42" s="1"/>
      <c r="L42" s="123" t="s">
        <v>56</v>
      </c>
      <c r="M42" s="124"/>
      <c r="N42" s="124"/>
      <c r="O42" s="125"/>
      <c r="P42" s="102">
        <f>SUM(L46:N46)+O44</f>
        <v>240</v>
      </c>
      <c r="Q42" s="1"/>
      <c r="R42" s="100" t="s">
        <v>57</v>
      </c>
      <c r="S42" s="100"/>
      <c r="T42" s="100"/>
      <c r="U42" s="100"/>
      <c r="V42" s="102">
        <f>SUM(R46:T46)+AA58</f>
        <v>144</v>
      </c>
      <c r="W42" s="1"/>
      <c r="X42" s="100" t="s">
        <v>58</v>
      </c>
      <c r="Y42" s="100"/>
      <c r="Z42" s="100"/>
      <c r="AA42" s="100"/>
      <c r="AB42" s="102">
        <f>SUM(X46:Z46)</f>
        <v>96</v>
      </c>
      <c r="AC42" s="1"/>
      <c r="AD42" s="103" t="s">
        <v>67</v>
      </c>
      <c r="AE42" s="103"/>
      <c r="AF42" s="103"/>
      <c r="AG42" s="103"/>
      <c r="AH42" s="102">
        <f>SUM(AD46:AF46)</f>
        <v>144</v>
      </c>
      <c r="AI42" s="1"/>
      <c r="AJ42" s="114"/>
      <c r="AK42" s="114"/>
      <c r="AL42" s="114"/>
      <c r="AM42" s="114"/>
      <c r="AN42" s="115"/>
      <c r="AO42" s="1"/>
      <c r="AP42" s="1"/>
      <c r="AQ42" s="114"/>
      <c r="AR42" s="114"/>
      <c r="AS42" s="114"/>
      <c r="AT42" s="114"/>
      <c r="AU42" s="114"/>
      <c r="AV42" s="1"/>
      <c r="AW42" s="179">
        <f>+F46+L46+R46+X46+AD46+AJ46+AQ46</f>
        <v>208</v>
      </c>
      <c r="AX42" s="179">
        <f>+G46+M46+S46+Y46+AE46+AK46+AR46</f>
        <v>144</v>
      </c>
      <c r="AY42" s="179">
        <f>+H46+N46+T46+Z46+AF46+AL46+AS46</f>
        <v>272</v>
      </c>
      <c r="AZ42" s="180">
        <f>SUM(AW42:AY46)+O44</f>
        <v>768</v>
      </c>
      <c r="BA42" s="106">
        <f>AZ42/48</f>
        <v>16</v>
      </c>
    </row>
    <row r="43" spans="2:55" ht="30.75" customHeight="1" x14ac:dyDescent="0.25">
      <c r="B43" s="139"/>
      <c r="D43" s="94"/>
      <c r="E43" s="1"/>
      <c r="F43" s="100"/>
      <c r="G43" s="100"/>
      <c r="H43" s="100"/>
      <c r="I43" s="100"/>
      <c r="J43" s="102"/>
      <c r="K43" s="1"/>
      <c r="L43" s="126"/>
      <c r="M43" s="127"/>
      <c r="N43" s="127"/>
      <c r="O43" s="128"/>
      <c r="P43" s="102"/>
      <c r="Q43" s="1"/>
      <c r="R43" s="100"/>
      <c r="S43" s="100"/>
      <c r="T43" s="100"/>
      <c r="U43" s="100"/>
      <c r="V43" s="102"/>
      <c r="W43" s="1"/>
      <c r="X43" s="100"/>
      <c r="Y43" s="100"/>
      <c r="Z43" s="100"/>
      <c r="AA43" s="100"/>
      <c r="AB43" s="102"/>
      <c r="AC43" s="1"/>
      <c r="AD43" s="103"/>
      <c r="AE43" s="103"/>
      <c r="AF43" s="103"/>
      <c r="AG43" s="103"/>
      <c r="AH43" s="102"/>
      <c r="AI43" s="1"/>
      <c r="AJ43" s="114"/>
      <c r="AK43" s="114"/>
      <c r="AL43" s="114"/>
      <c r="AM43" s="114"/>
      <c r="AN43" s="115"/>
      <c r="AO43" s="1"/>
      <c r="AP43" s="1"/>
      <c r="AQ43" s="114"/>
      <c r="AR43" s="114"/>
      <c r="AS43" s="114"/>
      <c r="AT43" s="114"/>
      <c r="AU43" s="114"/>
      <c r="AV43" s="1"/>
      <c r="AW43" s="179"/>
      <c r="AX43" s="179"/>
      <c r="AY43" s="179"/>
      <c r="AZ43" s="180"/>
      <c r="BA43" s="106"/>
      <c r="BC43" s="2">
        <f>SUM(AW42:AX46)/16</f>
        <v>22</v>
      </c>
    </row>
    <row r="44" spans="2:55" ht="39.75" customHeight="1" x14ac:dyDescent="0.25">
      <c r="B44" s="139"/>
      <c r="D44" s="94"/>
      <c r="E44" s="1"/>
      <c r="F44" s="100"/>
      <c r="G44" s="100"/>
      <c r="H44" s="100"/>
      <c r="I44" s="100"/>
      <c r="J44" s="102"/>
      <c r="K44" s="1"/>
      <c r="L44" s="136" t="s">
        <v>59</v>
      </c>
      <c r="M44" s="137"/>
      <c r="N44" s="138"/>
      <c r="O44" s="72">
        <v>144</v>
      </c>
      <c r="P44" s="102"/>
      <c r="Q44" s="1"/>
      <c r="R44" s="100"/>
      <c r="S44" s="100"/>
      <c r="T44" s="100"/>
      <c r="U44" s="100"/>
      <c r="V44" s="102"/>
      <c r="W44" s="1"/>
      <c r="X44" s="100"/>
      <c r="Y44" s="100"/>
      <c r="Z44" s="100"/>
      <c r="AA44" s="100"/>
      <c r="AB44" s="102"/>
      <c r="AC44" s="1"/>
      <c r="AD44" s="103"/>
      <c r="AE44" s="103"/>
      <c r="AF44" s="103"/>
      <c r="AG44" s="103"/>
      <c r="AH44" s="102"/>
      <c r="AI44" s="1"/>
      <c r="AJ44" s="114"/>
      <c r="AK44" s="114"/>
      <c r="AL44" s="114"/>
      <c r="AM44" s="114"/>
      <c r="AN44" s="115"/>
      <c r="AO44" s="1"/>
      <c r="AP44" s="1"/>
      <c r="AQ44" s="114"/>
      <c r="AR44" s="114"/>
      <c r="AS44" s="114"/>
      <c r="AT44" s="114"/>
      <c r="AU44" s="114"/>
      <c r="AV44" s="1"/>
      <c r="AW44" s="179"/>
      <c r="AX44" s="179"/>
      <c r="AY44" s="179"/>
      <c r="AZ44" s="180"/>
      <c r="BA44" s="106"/>
    </row>
    <row r="45" spans="2:55" ht="15" customHeight="1" x14ac:dyDescent="0.25">
      <c r="B45" s="139"/>
      <c r="D45" s="94"/>
      <c r="E45" s="1"/>
      <c r="F45" s="10" t="s">
        <v>6</v>
      </c>
      <c r="G45" s="10" t="s">
        <v>7</v>
      </c>
      <c r="H45" s="10" t="s">
        <v>8</v>
      </c>
      <c r="I45" s="10" t="s">
        <v>10</v>
      </c>
      <c r="J45" s="107" t="s">
        <v>15</v>
      </c>
      <c r="K45" s="1"/>
      <c r="L45" s="10" t="s">
        <v>6</v>
      </c>
      <c r="M45" s="10" t="s">
        <v>7</v>
      </c>
      <c r="N45" s="10" t="s">
        <v>8</v>
      </c>
      <c r="O45" s="10" t="s">
        <v>10</v>
      </c>
      <c r="P45" s="107" t="s">
        <v>15</v>
      </c>
      <c r="Q45" s="1"/>
      <c r="R45" s="10" t="s">
        <v>6</v>
      </c>
      <c r="S45" s="10" t="s">
        <v>7</v>
      </c>
      <c r="T45" s="10" t="s">
        <v>8</v>
      </c>
      <c r="U45" s="10" t="s">
        <v>10</v>
      </c>
      <c r="V45" s="107" t="s">
        <v>15</v>
      </c>
      <c r="W45" s="1"/>
      <c r="X45" s="10" t="s">
        <v>6</v>
      </c>
      <c r="Y45" s="10" t="s">
        <v>7</v>
      </c>
      <c r="Z45" s="10" t="s">
        <v>8</v>
      </c>
      <c r="AA45" s="10" t="s">
        <v>10</v>
      </c>
      <c r="AB45" s="107" t="s">
        <v>15</v>
      </c>
      <c r="AC45" s="1"/>
      <c r="AD45" s="10" t="s">
        <v>6</v>
      </c>
      <c r="AE45" s="10" t="s">
        <v>7</v>
      </c>
      <c r="AF45" s="10" t="s">
        <v>8</v>
      </c>
      <c r="AG45" s="10" t="s">
        <v>10</v>
      </c>
      <c r="AH45" s="107" t="s">
        <v>15</v>
      </c>
      <c r="AI45" s="1"/>
      <c r="AJ45" s="11"/>
      <c r="AK45" s="11"/>
      <c r="AL45" s="11"/>
      <c r="AM45" s="11"/>
      <c r="AN45" s="117"/>
      <c r="AO45" s="1"/>
      <c r="AP45" s="1"/>
      <c r="AQ45" s="11"/>
      <c r="AR45" s="11"/>
      <c r="AS45" s="11"/>
      <c r="AT45" s="11"/>
      <c r="AU45" s="117"/>
      <c r="AV45" s="1"/>
      <c r="AW45" s="179"/>
      <c r="AX45" s="179"/>
      <c r="AY45" s="179"/>
      <c r="AZ45" s="180"/>
      <c r="BA45" s="106"/>
    </row>
    <row r="46" spans="2:55" ht="15" customHeight="1" x14ac:dyDescent="0.25">
      <c r="B46" s="139"/>
      <c r="D46" s="94"/>
      <c r="E46" s="1"/>
      <c r="F46" s="12">
        <v>32</v>
      </c>
      <c r="G46" s="12">
        <v>32</v>
      </c>
      <c r="H46" s="12">
        <v>80</v>
      </c>
      <c r="I46" s="12">
        <f>J42/48</f>
        <v>3</v>
      </c>
      <c r="J46" s="107"/>
      <c r="K46" s="1"/>
      <c r="L46" s="12">
        <v>48</v>
      </c>
      <c r="M46" s="12">
        <v>16</v>
      </c>
      <c r="N46" s="12">
        <v>32</v>
      </c>
      <c r="O46" s="12">
        <f>P42/48</f>
        <v>5</v>
      </c>
      <c r="P46" s="107"/>
      <c r="Q46" s="1"/>
      <c r="R46" s="12">
        <v>48</v>
      </c>
      <c r="S46" s="12">
        <v>48</v>
      </c>
      <c r="T46" s="12">
        <v>48</v>
      </c>
      <c r="U46" s="12">
        <f>V42/48</f>
        <v>3</v>
      </c>
      <c r="V46" s="107"/>
      <c r="W46" s="1"/>
      <c r="X46" s="12">
        <v>32</v>
      </c>
      <c r="Y46" s="12">
        <v>16</v>
      </c>
      <c r="Z46" s="12">
        <v>48</v>
      </c>
      <c r="AA46" s="12">
        <f>AB42/48</f>
        <v>2</v>
      </c>
      <c r="AB46" s="107"/>
      <c r="AC46" s="1"/>
      <c r="AD46" s="12">
        <v>48</v>
      </c>
      <c r="AE46" s="12">
        <v>32</v>
      </c>
      <c r="AF46" s="12">
        <v>64</v>
      </c>
      <c r="AG46" s="12">
        <f>AH42/48</f>
        <v>3</v>
      </c>
      <c r="AH46" s="107"/>
      <c r="AI46" s="1"/>
      <c r="AJ46" s="14"/>
      <c r="AK46" s="14"/>
      <c r="AL46" s="14"/>
      <c r="AM46" s="14"/>
      <c r="AN46" s="117"/>
      <c r="AO46" s="1"/>
      <c r="AP46" s="1"/>
      <c r="AQ46" s="14"/>
      <c r="AR46" s="14"/>
      <c r="AS46" s="14"/>
      <c r="AT46" s="14"/>
      <c r="AU46" s="117"/>
      <c r="AV46" s="1"/>
      <c r="AW46" s="179"/>
      <c r="AX46" s="179"/>
      <c r="AY46" s="179"/>
      <c r="AZ46" s="180"/>
      <c r="BA46" s="106"/>
    </row>
    <row r="47" spans="2:55" x14ac:dyDescent="0.25">
      <c r="B47" s="139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2:55" ht="15" customHeight="1" x14ac:dyDescent="0.25">
      <c r="B48" s="139"/>
      <c r="D48" s="94">
        <v>7</v>
      </c>
      <c r="E48" s="1"/>
      <c r="F48" s="3" t="s">
        <v>4</v>
      </c>
      <c r="G48" s="95"/>
      <c r="H48" s="95"/>
      <c r="I48" s="3" t="s">
        <v>5</v>
      </c>
      <c r="J48" s="15" t="s">
        <v>60</v>
      </c>
      <c r="K48" s="16"/>
      <c r="L48" s="3" t="s">
        <v>4</v>
      </c>
      <c r="M48" s="95"/>
      <c r="N48" s="95"/>
      <c r="O48" s="3" t="s">
        <v>5</v>
      </c>
      <c r="P48" s="15" t="s">
        <v>60</v>
      </c>
      <c r="Q48" s="17"/>
      <c r="R48" s="3" t="s">
        <v>4</v>
      </c>
      <c r="S48" s="95"/>
      <c r="T48" s="95"/>
      <c r="U48" s="3" t="s">
        <v>5</v>
      </c>
      <c r="V48" s="15" t="s">
        <v>60</v>
      </c>
      <c r="W48" s="17"/>
      <c r="X48" s="3" t="s">
        <v>4</v>
      </c>
      <c r="Y48" s="95"/>
      <c r="Z48" s="95"/>
      <c r="AA48" s="3" t="s">
        <v>5</v>
      </c>
      <c r="AB48" s="15" t="s">
        <v>61</v>
      </c>
      <c r="AC48" s="19"/>
      <c r="AD48" s="85"/>
      <c r="AE48" s="140"/>
      <c r="AF48" s="140"/>
      <c r="AG48" s="85"/>
      <c r="AH48" s="86"/>
      <c r="AI48" s="20"/>
      <c r="AJ48" s="7"/>
      <c r="AK48" s="132"/>
      <c r="AL48" s="132"/>
      <c r="AM48" s="7"/>
      <c r="AN48" s="67"/>
      <c r="AO48" s="20"/>
      <c r="AP48" s="141" t="s">
        <v>62</v>
      </c>
      <c r="AQ48" s="5" t="s">
        <v>4</v>
      </c>
      <c r="AR48" s="96"/>
      <c r="AS48" s="96"/>
      <c r="AT48" s="5" t="s">
        <v>5</v>
      </c>
      <c r="AU48" s="18">
        <f>+AK20</f>
        <v>0</v>
      </c>
      <c r="AV48" s="1"/>
      <c r="AW48" s="9" t="s">
        <v>6</v>
      </c>
      <c r="AX48" s="9" t="s">
        <v>7</v>
      </c>
      <c r="AY48" s="9" t="s">
        <v>8</v>
      </c>
      <c r="AZ48" s="9" t="s">
        <v>9</v>
      </c>
      <c r="BA48" s="9" t="s">
        <v>10</v>
      </c>
    </row>
    <row r="49" spans="2:55" ht="18" customHeight="1" x14ac:dyDescent="0.25">
      <c r="B49" s="139"/>
      <c r="D49" s="94"/>
      <c r="E49" s="1"/>
      <c r="F49" s="100" t="s">
        <v>63</v>
      </c>
      <c r="G49" s="100"/>
      <c r="H49" s="100"/>
      <c r="I49" s="100"/>
      <c r="J49" s="102">
        <f>SUM(F53:H53)</f>
        <v>144</v>
      </c>
      <c r="K49" s="1"/>
      <c r="L49" s="123" t="s">
        <v>64</v>
      </c>
      <c r="M49" s="124"/>
      <c r="N49" s="124"/>
      <c r="O49" s="125"/>
      <c r="P49" s="142">
        <f>SUM(L53:N53)+O51</f>
        <v>240</v>
      </c>
      <c r="Q49" s="1"/>
      <c r="R49" s="123" t="s">
        <v>65</v>
      </c>
      <c r="S49" s="124"/>
      <c r="T49" s="124"/>
      <c r="U49" s="125"/>
      <c r="V49" s="102">
        <f>SUM(R53:T53)</f>
        <v>144</v>
      </c>
      <c r="W49" s="1"/>
      <c r="X49" s="123" t="s">
        <v>66</v>
      </c>
      <c r="Y49" s="124"/>
      <c r="Z49" s="124"/>
      <c r="AA49" s="125"/>
      <c r="AB49" s="102">
        <f>SUM(X53:Z53)</f>
        <v>144</v>
      </c>
      <c r="AC49" s="1"/>
      <c r="AD49" s="145"/>
      <c r="AE49" s="145"/>
      <c r="AF49" s="145"/>
      <c r="AG49" s="145"/>
      <c r="AH49" s="147"/>
      <c r="AI49" s="1"/>
      <c r="AJ49" s="148"/>
      <c r="AK49" s="148"/>
      <c r="AL49" s="148"/>
      <c r="AM49" s="148"/>
      <c r="AN49" s="115"/>
      <c r="AO49" s="1"/>
      <c r="AP49" s="141"/>
      <c r="AQ49" s="149" t="s">
        <v>68</v>
      </c>
      <c r="AR49" s="149"/>
      <c r="AS49" s="149"/>
      <c r="AT49" s="149"/>
      <c r="AU49" s="104">
        <f>SUM(AQ53:AS53)</f>
        <v>192</v>
      </c>
      <c r="AV49" s="1"/>
      <c r="AW49" s="179">
        <f>+F53+L53+R53+X53+AD53+AJ53+AQ53</f>
        <v>160</v>
      </c>
      <c r="AX49" s="179">
        <f>+G53+M53+S53+Y53+AE53+AK53+AR53</f>
        <v>144</v>
      </c>
      <c r="AY49" s="179">
        <f>+H53+N53+T53+Z53+AF53+AL53+AS53</f>
        <v>416</v>
      </c>
      <c r="AZ49" s="180">
        <f>SUM(AW49:AY53)+O51</f>
        <v>864</v>
      </c>
      <c r="BA49" s="106">
        <f>AZ49/48</f>
        <v>18</v>
      </c>
    </row>
    <row r="50" spans="2:55" ht="27" customHeight="1" x14ac:dyDescent="0.25">
      <c r="B50" s="139"/>
      <c r="D50" s="94"/>
      <c r="E50" s="1"/>
      <c r="F50" s="100"/>
      <c r="G50" s="100"/>
      <c r="H50" s="100"/>
      <c r="I50" s="100"/>
      <c r="J50" s="102"/>
      <c r="K50" s="1"/>
      <c r="L50" s="129"/>
      <c r="M50" s="130"/>
      <c r="N50" s="130"/>
      <c r="O50" s="131"/>
      <c r="P50" s="143"/>
      <c r="Q50" s="1"/>
      <c r="R50" s="126"/>
      <c r="S50" s="127"/>
      <c r="T50" s="127"/>
      <c r="U50" s="128"/>
      <c r="V50" s="102"/>
      <c r="W50" s="1"/>
      <c r="X50" s="126"/>
      <c r="Y50" s="127"/>
      <c r="Z50" s="127"/>
      <c r="AA50" s="128"/>
      <c r="AB50" s="102"/>
      <c r="AC50" s="1"/>
      <c r="AD50" s="145"/>
      <c r="AE50" s="145"/>
      <c r="AF50" s="145"/>
      <c r="AG50" s="145"/>
      <c r="AH50" s="147"/>
      <c r="AI50" s="1"/>
      <c r="AJ50" s="148"/>
      <c r="AK50" s="148"/>
      <c r="AL50" s="148"/>
      <c r="AM50" s="148"/>
      <c r="AN50" s="115"/>
      <c r="AO50" s="1"/>
      <c r="AP50" s="141"/>
      <c r="AQ50" s="149"/>
      <c r="AR50" s="149"/>
      <c r="AS50" s="149"/>
      <c r="AT50" s="149"/>
      <c r="AU50" s="104"/>
      <c r="AV50" s="1"/>
      <c r="AW50" s="179"/>
      <c r="AX50" s="179"/>
      <c r="AY50" s="179"/>
      <c r="AZ50" s="180"/>
      <c r="BA50" s="106"/>
      <c r="BC50" s="2">
        <f>SUM(AW49:AX53)/16</f>
        <v>19</v>
      </c>
    </row>
    <row r="51" spans="2:55" ht="24" customHeight="1" x14ac:dyDescent="0.25">
      <c r="B51" s="139"/>
      <c r="D51" s="94"/>
      <c r="E51" s="1"/>
      <c r="F51" s="100"/>
      <c r="G51" s="100"/>
      <c r="H51" s="100"/>
      <c r="I51" s="100"/>
      <c r="J51" s="102"/>
      <c r="K51" s="1"/>
      <c r="L51" s="136" t="s">
        <v>69</v>
      </c>
      <c r="M51" s="137"/>
      <c r="N51" s="138"/>
      <c r="O51" s="72">
        <v>144</v>
      </c>
      <c r="P51" s="144"/>
      <c r="Q51" s="1"/>
      <c r="R51" s="129"/>
      <c r="S51" s="130"/>
      <c r="T51" s="130"/>
      <c r="U51" s="131"/>
      <c r="V51" s="102"/>
      <c r="W51" s="1"/>
      <c r="X51" s="129"/>
      <c r="Y51" s="130"/>
      <c r="Z51" s="130"/>
      <c r="AA51" s="131"/>
      <c r="AB51" s="102"/>
      <c r="AC51" s="1"/>
      <c r="AD51" s="145"/>
      <c r="AE51" s="145"/>
      <c r="AF51" s="145"/>
      <c r="AG51" s="145"/>
      <c r="AH51" s="147"/>
      <c r="AI51" s="1"/>
      <c r="AJ51" s="148"/>
      <c r="AK51" s="148"/>
      <c r="AL51" s="148"/>
      <c r="AM51" s="148"/>
      <c r="AN51" s="115"/>
      <c r="AO51" s="1"/>
      <c r="AP51" s="141"/>
      <c r="AQ51" s="149"/>
      <c r="AR51" s="149"/>
      <c r="AS51" s="149"/>
      <c r="AT51" s="149"/>
      <c r="AU51" s="104"/>
      <c r="AV51" s="1"/>
      <c r="AW51" s="179"/>
      <c r="AX51" s="179"/>
      <c r="AY51" s="179"/>
      <c r="AZ51" s="180"/>
      <c r="BA51" s="106"/>
    </row>
    <row r="52" spans="2:55" ht="15" customHeight="1" x14ac:dyDescent="0.25">
      <c r="B52" s="139"/>
      <c r="D52" s="94"/>
      <c r="E52" s="1"/>
      <c r="F52" s="10" t="s">
        <v>6</v>
      </c>
      <c r="G52" s="10" t="s">
        <v>7</v>
      </c>
      <c r="H52" s="10" t="s">
        <v>8</v>
      </c>
      <c r="I52" s="10" t="s">
        <v>10</v>
      </c>
      <c r="J52" s="107" t="s">
        <v>15</v>
      </c>
      <c r="K52" s="1"/>
      <c r="L52" s="10" t="s">
        <v>6</v>
      </c>
      <c r="M52" s="10" t="s">
        <v>7</v>
      </c>
      <c r="N52" s="10" t="s">
        <v>8</v>
      </c>
      <c r="O52" s="10" t="s">
        <v>10</v>
      </c>
      <c r="P52" s="107" t="s">
        <v>15</v>
      </c>
      <c r="Q52" s="1"/>
      <c r="R52" s="10" t="s">
        <v>6</v>
      </c>
      <c r="S52" s="10" t="s">
        <v>7</v>
      </c>
      <c r="T52" s="10" t="s">
        <v>8</v>
      </c>
      <c r="U52" s="10" t="s">
        <v>10</v>
      </c>
      <c r="V52" s="107" t="s">
        <v>15</v>
      </c>
      <c r="W52" s="1"/>
      <c r="X52" s="10" t="s">
        <v>6</v>
      </c>
      <c r="Y52" s="10" t="s">
        <v>7</v>
      </c>
      <c r="Z52" s="10" t="s">
        <v>8</v>
      </c>
      <c r="AA52" s="10" t="s">
        <v>10</v>
      </c>
      <c r="AB52" s="107" t="s">
        <v>15</v>
      </c>
      <c r="AC52" s="1"/>
      <c r="AD52" s="87"/>
      <c r="AE52" s="88"/>
      <c r="AF52" s="88"/>
      <c r="AG52" s="88"/>
      <c r="AH52" s="146"/>
      <c r="AI52" s="1"/>
      <c r="AJ52" s="11"/>
      <c r="AK52" s="11"/>
      <c r="AL52" s="11"/>
      <c r="AM52" s="11"/>
      <c r="AN52" s="117"/>
      <c r="AO52" s="1"/>
      <c r="AP52" s="141"/>
      <c r="AQ52" s="9" t="s">
        <v>6</v>
      </c>
      <c r="AR52" s="9" t="s">
        <v>7</v>
      </c>
      <c r="AS52" s="9" t="s">
        <v>8</v>
      </c>
      <c r="AT52" s="9" t="s">
        <v>10</v>
      </c>
      <c r="AU52" s="108" t="s">
        <v>15</v>
      </c>
      <c r="AV52" s="1"/>
      <c r="AW52" s="179"/>
      <c r="AX52" s="179"/>
      <c r="AY52" s="179"/>
      <c r="AZ52" s="180"/>
      <c r="BA52" s="106"/>
    </row>
    <row r="53" spans="2:55" ht="15" customHeight="1" x14ac:dyDescent="0.25">
      <c r="B53" s="139"/>
      <c r="D53" s="94"/>
      <c r="E53" s="1"/>
      <c r="F53" s="12">
        <v>32</v>
      </c>
      <c r="G53" s="12">
        <v>32</v>
      </c>
      <c r="H53" s="12">
        <v>80</v>
      </c>
      <c r="I53" s="12">
        <f>J49/48</f>
        <v>3</v>
      </c>
      <c r="J53" s="107"/>
      <c r="K53" s="1"/>
      <c r="L53" s="12">
        <v>32</v>
      </c>
      <c r="M53" s="12">
        <v>16</v>
      </c>
      <c r="N53" s="12">
        <v>48</v>
      </c>
      <c r="O53" s="12">
        <f>P49/48</f>
        <v>5</v>
      </c>
      <c r="P53" s="107"/>
      <c r="Q53" s="1"/>
      <c r="R53" s="12">
        <v>32</v>
      </c>
      <c r="S53" s="12">
        <v>48</v>
      </c>
      <c r="T53" s="12">
        <v>64</v>
      </c>
      <c r="U53" s="12">
        <f>V49/48</f>
        <v>3</v>
      </c>
      <c r="V53" s="107"/>
      <c r="W53" s="1"/>
      <c r="X53" s="12">
        <v>48</v>
      </c>
      <c r="Y53" s="12">
        <v>32</v>
      </c>
      <c r="Z53" s="12">
        <v>64</v>
      </c>
      <c r="AA53" s="12">
        <f>AB49/48</f>
        <v>3</v>
      </c>
      <c r="AB53" s="107"/>
      <c r="AC53" s="1"/>
      <c r="AD53" s="89"/>
      <c r="AE53" s="89"/>
      <c r="AF53" s="89"/>
      <c r="AG53" s="89"/>
      <c r="AH53" s="146"/>
      <c r="AI53" s="1"/>
      <c r="AJ53" s="14"/>
      <c r="AK53" s="14"/>
      <c r="AL53" s="14"/>
      <c r="AM53" s="14"/>
      <c r="AN53" s="117"/>
      <c r="AO53" s="1"/>
      <c r="AP53" s="141"/>
      <c r="AQ53" s="13">
        <v>16</v>
      </c>
      <c r="AR53" s="13">
        <v>16</v>
      </c>
      <c r="AS53" s="13">
        <v>160</v>
      </c>
      <c r="AT53" s="13">
        <f>AU49/48</f>
        <v>4</v>
      </c>
      <c r="AU53" s="108"/>
      <c r="AV53" s="1"/>
      <c r="AW53" s="179"/>
      <c r="AX53" s="179"/>
      <c r="AY53" s="179"/>
      <c r="AZ53" s="180"/>
      <c r="BA53" s="106"/>
    </row>
    <row r="54" spans="2:55" x14ac:dyDescent="0.25">
      <c r="B54" s="139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2:55" ht="15" customHeight="1" x14ac:dyDescent="0.25">
      <c r="B55" s="139"/>
      <c r="D55" s="94">
        <v>8</v>
      </c>
      <c r="E55" s="1"/>
      <c r="F55" s="3" t="s">
        <v>4</v>
      </c>
      <c r="G55" s="95"/>
      <c r="H55" s="95"/>
      <c r="I55" s="3" t="s">
        <v>5</v>
      </c>
      <c r="J55" s="15" t="s">
        <v>70</v>
      </c>
      <c r="K55" s="16"/>
      <c r="L55" s="3" t="s">
        <v>4</v>
      </c>
      <c r="M55" s="95"/>
      <c r="N55" s="95"/>
      <c r="O55" s="3" t="s">
        <v>5</v>
      </c>
      <c r="P55" s="15" t="s">
        <v>71</v>
      </c>
      <c r="Q55" s="17"/>
      <c r="R55" s="3" t="s">
        <v>4</v>
      </c>
      <c r="S55" s="95"/>
      <c r="T55" s="95"/>
      <c r="U55" s="3" t="s">
        <v>5</v>
      </c>
      <c r="V55" s="15" t="s">
        <v>72</v>
      </c>
      <c r="W55" s="17"/>
      <c r="X55" s="3" t="s">
        <v>4</v>
      </c>
      <c r="Y55" s="95"/>
      <c r="Z55" s="95"/>
      <c r="AA55" s="3" t="s">
        <v>5</v>
      </c>
      <c r="AB55" s="15" t="s">
        <v>73</v>
      </c>
      <c r="AC55" s="19"/>
      <c r="AD55" s="7"/>
      <c r="AE55" s="132"/>
      <c r="AF55" s="132"/>
      <c r="AG55" s="7"/>
      <c r="AH55" s="67"/>
      <c r="AI55" s="20"/>
      <c r="AJ55" s="7"/>
      <c r="AK55" s="132"/>
      <c r="AL55" s="132"/>
      <c r="AM55" s="7"/>
      <c r="AN55" s="67"/>
      <c r="AO55" s="20"/>
      <c r="AP55" s="141" t="s">
        <v>62</v>
      </c>
      <c r="AQ55" s="5" t="s">
        <v>4</v>
      </c>
      <c r="AR55" s="96"/>
      <c r="AS55" s="96"/>
      <c r="AT55" s="5" t="s">
        <v>5</v>
      </c>
      <c r="AU55" s="18">
        <f>+AR48</f>
        <v>0</v>
      </c>
      <c r="AV55" s="1"/>
      <c r="AW55" s="9" t="s">
        <v>6</v>
      </c>
      <c r="AX55" s="9" t="s">
        <v>7</v>
      </c>
      <c r="AY55" s="9" t="s">
        <v>8</v>
      </c>
      <c r="AZ55" s="9" t="s">
        <v>9</v>
      </c>
      <c r="BA55" s="9" t="s">
        <v>10</v>
      </c>
    </row>
    <row r="56" spans="2:55" ht="18" customHeight="1" x14ac:dyDescent="0.25">
      <c r="B56" s="139"/>
      <c r="D56" s="94"/>
      <c r="E56" s="1"/>
      <c r="F56" s="100" t="s">
        <v>74</v>
      </c>
      <c r="G56" s="100"/>
      <c r="H56" s="100"/>
      <c r="I56" s="100"/>
      <c r="J56" s="102">
        <f>SUM(F60:H60)</f>
        <v>96</v>
      </c>
      <c r="K56" s="1"/>
      <c r="L56" s="123" t="s">
        <v>75</v>
      </c>
      <c r="M56" s="124"/>
      <c r="N56" s="124"/>
      <c r="O56" s="125"/>
      <c r="P56" s="142">
        <f>SUM(L60:N60)+O58</f>
        <v>240</v>
      </c>
      <c r="Q56" s="1"/>
      <c r="R56" s="123" t="s">
        <v>76</v>
      </c>
      <c r="S56" s="124"/>
      <c r="T56" s="124"/>
      <c r="U56" s="125"/>
      <c r="V56" s="102">
        <f>SUM(R60:T60)</f>
        <v>144</v>
      </c>
      <c r="W56" s="1"/>
      <c r="X56" s="123" t="s">
        <v>77</v>
      </c>
      <c r="Y56" s="124"/>
      <c r="Z56" s="124"/>
      <c r="AA56" s="125"/>
      <c r="AB56" s="102">
        <f>SUM(X60:Z60)</f>
        <v>144</v>
      </c>
      <c r="AC56" s="1"/>
      <c r="AD56" s="122"/>
      <c r="AE56" s="122"/>
      <c r="AF56" s="122"/>
      <c r="AG56" s="122"/>
      <c r="AH56" s="115"/>
      <c r="AI56" s="1"/>
      <c r="AJ56" s="114"/>
      <c r="AK56" s="114"/>
      <c r="AL56" s="114"/>
      <c r="AM56" s="114"/>
      <c r="AN56" s="115"/>
      <c r="AO56" s="1"/>
      <c r="AP56" s="141"/>
      <c r="AQ56" s="149" t="s">
        <v>78</v>
      </c>
      <c r="AR56" s="149"/>
      <c r="AS56" s="149"/>
      <c r="AT56" s="149"/>
      <c r="AU56" s="104">
        <f>SUM(AQ60:AS60)</f>
        <v>144</v>
      </c>
      <c r="AV56" s="1"/>
      <c r="AW56" s="179">
        <f>+F60+L60+R60+X60+AD60+AJ60+AQ60</f>
        <v>192</v>
      </c>
      <c r="AX56" s="179">
        <f>+G60+M60+S60+Y60+AE60+AK60+AR60</f>
        <v>128</v>
      </c>
      <c r="AY56" s="179">
        <f>+H60+N60+T60+Z60+AF60+AL60+AS60</f>
        <v>304</v>
      </c>
      <c r="AZ56" s="180">
        <f>SUM(AW56:AY60)+O58</f>
        <v>768</v>
      </c>
      <c r="BA56" s="106">
        <f>AZ56/48</f>
        <v>16</v>
      </c>
    </row>
    <row r="57" spans="2:55" ht="27" customHeight="1" x14ac:dyDescent="0.25">
      <c r="B57" s="139"/>
      <c r="D57" s="94"/>
      <c r="E57" s="1"/>
      <c r="F57" s="100"/>
      <c r="G57" s="100"/>
      <c r="H57" s="100"/>
      <c r="I57" s="100"/>
      <c r="J57" s="102"/>
      <c r="K57" s="1"/>
      <c r="L57" s="129"/>
      <c r="M57" s="130"/>
      <c r="N57" s="130"/>
      <c r="O57" s="131"/>
      <c r="P57" s="143"/>
      <c r="Q57" s="1"/>
      <c r="R57" s="126"/>
      <c r="S57" s="127"/>
      <c r="T57" s="127"/>
      <c r="U57" s="128"/>
      <c r="V57" s="102"/>
      <c r="W57" s="1"/>
      <c r="X57" s="126"/>
      <c r="Y57" s="127"/>
      <c r="Z57" s="127"/>
      <c r="AA57" s="128"/>
      <c r="AB57" s="102"/>
      <c r="AC57" s="1"/>
      <c r="AD57" s="122"/>
      <c r="AE57" s="122"/>
      <c r="AF57" s="122"/>
      <c r="AG57" s="122"/>
      <c r="AH57" s="115"/>
      <c r="AI57" s="1"/>
      <c r="AJ57" s="114"/>
      <c r="AK57" s="114"/>
      <c r="AL57" s="114"/>
      <c r="AM57" s="114"/>
      <c r="AN57" s="115"/>
      <c r="AO57" s="1"/>
      <c r="AP57" s="141"/>
      <c r="AQ57" s="149"/>
      <c r="AR57" s="149"/>
      <c r="AS57" s="149"/>
      <c r="AT57" s="149"/>
      <c r="AU57" s="104"/>
      <c r="AV57" s="1"/>
      <c r="AW57" s="179"/>
      <c r="AX57" s="179"/>
      <c r="AY57" s="179"/>
      <c r="AZ57" s="180"/>
      <c r="BA57" s="106"/>
      <c r="BC57" s="2">
        <f>SUM(AW56:AX60)/16</f>
        <v>20</v>
      </c>
    </row>
    <row r="58" spans="2:55" ht="24" customHeight="1" x14ac:dyDescent="0.25">
      <c r="B58" s="139"/>
      <c r="D58" s="94"/>
      <c r="E58" s="1"/>
      <c r="F58" s="100"/>
      <c r="G58" s="100"/>
      <c r="H58" s="100"/>
      <c r="I58" s="100"/>
      <c r="J58" s="102"/>
      <c r="K58" s="1"/>
      <c r="L58" s="136" t="s">
        <v>79</v>
      </c>
      <c r="M58" s="137"/>
      <c r="N58" s="138"/>
      <c r="O58" s="23">
        <v>144</v>
      </c>
      <c r="P58" s="144"/>
      <c r="Q58" s="1"/>
      <c r="R58" s="129"/>
      <c r="S58" s="130"/>
      <c r="T58" s="130"/>
      <c r="U58" s="131"/>
      <c r="V58" s="102"/>
      <c r="W58" s="1"/>
      <c r="X58" s="129"/>
      <c r="Y58" s="130"/>
      <c r="Z58" s="130"/>
      <c r="AA58" s="131"/>
      <c r="AB58" s="102"/>
      <c r="AC58" s="1"/>
      <c r="AD58" s="122"/>
      <c r="AE58" s="122"/>
      <c r="AF58" s="122"/>
      <c r="AG58" s="122"/>
      <c r="AH58" s="115"/>
      <c r="AI58" s="1"/>
      <c r="AJ58" s="114"/>
      <c r="AK58" s="114"/>
      <c r="AL58" s="114"/>
      <c r="AM58" s="114"/>
      <c r="AN58" s="115"/>
      <c r="AO58" s="1"/>
      <c r="AP58" s="141"/>
      <c r="AQ58" s="149"/>
      <c r="AR58" s="149"/>
      <c r="AS58" s="149"/>
      <c r="AT58" s="149"/>
      <c r="AU58" s="104"/>
      <c r="AV58" s="1"/>
      <c r="AW58" s="179"/>
      <c r="AX58" s="179"/>
      <c r="AY58" s="179"/>
      <c r="AZ58" s="180"/>
      <c r="BA58" s="106"/>
    </row>
    <row r="59" spans="2:55" ht="15" customHeight="1" x14ac:dyDescent="0.25">
      <c r="B59" s="139"/>
      <c r="D59" s="94"/>
      <c r="E59" s="1"/>
      <c r="F59" s="10" t="s">
        <v>6</v>
      </c>
      <c r="G59" s="10" t="s">
        <v>7</v>
      </c>
      <c r="H59" s="10" t="s">
        <v>8</v>
      </c>
      <c r="I59" s="10" t="s">
        <v>10</v>
      </c>
      <c r="J59" s="107" t="s">
        <v>15</v>
      </c>
      <c r="K59" s="1"/>
      <c r="L59" s="10" t="s">
        <v>6</v>
      </c>
      <c r="M59" s="10" t="s">
        <v>7</v>
      </c>
      <c r="N59" s="10" t="s">
        <v>8</v>
      </c>
      <c r="O59" s="10" t="s">
        <v>10</v>
      </c>
      <c r="P59" s="107" t="s">
        <v>15</v>
      </c>
      <c r="Q59" s="1"/>
      <c r="R59" s="10" t="s">
        <v>6</v>
      </c>
      <c r="S59" s="10" t="s">
        <v>7</v>
      </c>
      <c r="T59" s="10" t="s">
        <v>8</v>
      </c>
      <c r="U59" s="10" t="s">
        <v>10</v>
      </c>
      <c r="V59" s="107" t="s">
        <v>15</v>
      </c>
      <c r="W59" s="1"/>
      <c r="X59" s="10" t="s">
        <v>6</v>
      </c>
      <c r="Y59" s="10" t="s">
        <v>7</v>
      </c>
      <c r="Z59" s="10" t="s">
        <v>8</v>
      </c>
      <c r="AA59" s="10" t="s">
        <v>10</v>
      </c>
      <c r="AB59" s="107" t="s">
        <v>15</v>
      </c>
      <c r="AC59" s="1"/>
      <c r="AD59" s="11"/>
      <c r="AE59" s="11"/>
      <c r="AF59" s="11"/>
      <c r="AG59" s="11"/>
      <c r="AH59" s="117"/>
      <c r="AI59" s="1"/>
      <c r="AJ59" s="11"/>
      <c r="AK59" s="11"/>
      <c r="AL59" s="11"/>
      <c r="AM59" s="11"/>
      <c r="AN59" s="117"/>
      <c r="AO59" s="1"/>
      <c r="AP59" s="141"/>
      <c r="AQ59" s="9" t="s">
        <v>6</v>
      </c>
      <c r="AR59" s="9" t="s">
        <v>7</v>
      </c>
      <c r="AS59" s="9" t="s">
        <v>8</v>
      </c>
      <c r="AT59" s="9" t="s">
        <v>10</v>
      </c>
      <c r="AU59" s="108" t="s">
        <v>15</v>
      </c>
      <c r="AV59" s="1"/>
      <c r="AW59" s="179"/>
      <c r="AX59" s="179"/>
      <c r="AY59" s="179"/>
      <c r="AZ59" s="180"/>
      <c r="BA59" s="106"/>
    </row>
    <row r="60" spans="2:55" ht="15" customHeight="1" x14ac:dyDescent="0.25">
      <c r="B60" s="139"/>
      <c r="D60" s="94"/>
      <c r="E60" s="1"/>
      <c r="F60" s="12">
        <v>32</v>
      </c>
      <c r="G60" s="12">
        <v>32</v>
      </c>
      <c r="H60" s="12">
        <v>32</v>
      </c>
      <c r="I60" s="12">
        <f>J56/48</f>
        <v>2</v>
      </c>
      <c r="J60" s="107"/>
      <c r="K60" s="1"/>
      <c r="L60" s="12">
        <v>48</v>
      </c>
      <c r="M60" s="12">
        <v>16</v>
      </c>
      <c r="N60" s="12">
        <v>32</v>
      </c>
      <c r="O60" s="12">
        <f>P56/48</f>
        <v>5</v>
      </c>
      <c r="P60" s="107"/>
      <c r="Q60" s="1"/>
      <c r="R60" s="12">
        <v>48</v>
      </c>
      <c r="S60" s="12">
        <v>32</v>
      </c>
      <c r="T60" s="12">
        <v>64</v>
      </c>
      <c r="U60" s="12">
        <f>V56/48</f>
        <v>3</v>
      </c>
      <c r="V60" s="107"/>
      <c r="W60" s="1"/>
      <c r="X60" s="12">
        <v>48</v>
      </c>
      <c r="Y60" s="12">
        <v>32</v>
      </c>
      <c r="Z60" s="12">
        <v>64</v>
      </c>
      <c r="AA60" s="12">
        <f>AB56/48</f>
        <v>3</v>
      </c>
      <c r="AB60" s="107"/>
      <c r="AC60" s="1"/>
      <c r="AD60" s="14"/>
      <c r="AE60" s="14"/>
      <c r="AF60" s="14"/>
      <c r="AG60" s="14"/>
      <c r="AH60" s="117"/>
      <c r="AI60" s="1"/>
      <c r="AJ60" s="14"/>
      <c r="AK60" s="14"/>
      <c r="AL60" s="14"/>
      <c r="AM60" s="14"/>
      <c r="AN60" s="117"/>
      <c r="AO60" s="1"/>
      <c r="AP60" s="141"/>
      <c r="AQ60" s="13">
        <v>16</v>
      </c>
      <c r="AR60" s="13">
        <v>16</v>
      </c>
      <c r="AS60" s="13">
        <v>112</v>
      </c>
      <c r="AT60" s="13">
        <f>AU56/48</f>
        <v>3</v>
      </c>
      <c r="AU60" s="108"/>
      <c r="AV60" s="1"/>
      <c r="AW60" s="179"/>
      <c r="AX60" s="179"/>
      <c r="AY60" s="179"/>
      <c r="AZ60" s="180"/>
      <c r="BA60" s="106"/>
    </row>
    <row r="61" spans="2:55" x14ac:dyDescent="0.25">
      <c r="B61" s="46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2:55" ht="15" customHeight="1" x14ac:dyDescent="0.25">
      <c r="B62" s="46"/>
      <c r="D62" s="50"/>
      <c r="E62" s="1"/>
      <c r="F62" s="45"/>
      <c r="G62" s="48"/>
      <c r="H62" s="48"/>
      <c r="I62" s="45"/>
      <c r="J62" s="8"/>
      <c r="K62" s="1"/>
      <c r="L62" s="45"/>
      <c r="M62" s="48"/>
      <c r="N62" s="48"/>
      <c r="O62" s="45"/>
      <c r="P62" s="8"/>
      <c r="Q62" s="1"/>
      <c r="R62" s="45"/>
      <c r="S62" s="48"/>
      <c r="T62" s="48"/>
      <c r="U62" s="45"/>
      <c r="V62" s="8"/>
      <c r="W62" s="1"/>
      <c r="X62" s="45"/>
      <c r="Y62" s="48"/>
      <c r="Z62" s="48"/>
      <c r="AA62" s="45"/>
      <c r="AB62" s="8"/>
      <c r="AC62" s="1"/>
      <c r="AD62" s="162" t="s">
        <v>80</v>
      </c>
      <c r="AE62" s="163"/>
      <c r="AF62" s="163"/>
      <c r="AG62" s="163"/>
      <c r="AH62" s="163"/>
      <c r="AI62" s="163"/>
      <c r="AJ62" s="163"/>
      <c r="AK62" s="163"/>
      <c r="AL62" s="163"/>
      <c r="AM62" s="163"/>
      <c r="AN62" s="164"/>
      <c r="AO62" s="1"/>
      <c r="AP62" s="58"/>
      <c r="AQ62" s="53"/>
      <c r="AR62" s="60"/>
      <c r="AS62" s="60"/>
      <c r="AT62" s="53"/>
      <c r="AU62" s="54"/>
      <c r="AV62" s="1"/>
      <c r="AW62" s="55"/>
      <c r="AX62" s="55"/>
      <c r="AY62" s="55"/>
      <c r="AZ62" s="55"/>
      <c r="BA62" s="55"/>
    </row>
    <row r="63" spans="2:55" ht="18.75" x14ac:dyDescent="0.25">
      <c r="B63" s="46"/>
      <c r="D63" s="50"/>
      <c r="E63" s="1"/>
      <c r="F63" s="39"/>
      <c r="G63" s="40" t="s">
        <v>81</v>
      </c>
      <c r="K63" s="1"/>
      <c r="L63" s="1"/>
      <c r="M63" s="1"/>
      <c r="N63" s="1"/>
      <c r="O63" s="1"/>
      <c r="P63" s="68"/>
      <c r="Q63" s="1"/>
      <c r="R63" s="41" t="s">
        <v>82</v>
      </c>
      <c r="S63" s="1"/>
      <c r="T63" s="1"/>
      <c r="U63" s="1"/>
      <c r="V63" s="1"/>
      <c r="W63" s="1"/>
      <c r="X63" s="1"/>
      <c r="Y63" s="1"/>
      <c r="Z63" s="47"/>
      <c r="AA63" s="47"/>
      <c r="AB63" s="5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58"/>
      <c r="AQ63" s="61"/>
      <c r="AR63" s="61"/>
      <c r="AS63" s="61"/>
      <c r="AT63" s="61"/>
      <c r="AU63" s="57"/>
      <c r="AV63" s="1"/>
      <c r="AW63" s="59"/>
      <c r="AX63" s="59"/>
      <c r="AY63" s="63"/>
      <c r="AZ63" s="64"/>
      <c r="BA63" s="64"/>
    </row>
    <row r="64" spans="2:55" ht="18.75" x14ac:dyDescent="0.25">
      <c r="B64" s="46"/>
      <c r="D64" s="50"/>
      <c r="E64" s="1"/>
      <c r="G64" s="40"/>
      <c r="K64" s="1"/>
      <c r="L64" s="1"/>
      <c r="M64" s="1"/>
      <c r="N64" s="1"/>
      <c r="O64" s="1"/>
      <c r="P64" s="1"/>
      <c r="Q64" s="1"/>
      <c r="R64" s="41"/>
      <c r="S64" s="1"/>
      <c r="T64" s="1"/>
      <c r="U64" s="1"/>
      <c r="V64" s="1"/>
      <c r="W64" s="1"/>
      <c r="X64" s="1"/>
      <c r="Y64" s="1"/>
      <c r="Z64" s="47"/>
      <c r="AA64" s="47"/>
      <c r="AB64" s="51"/>
      <c r="AC64" s="1"/>
      <c r="AD64" s="24" t="s">
        <v>83</v>
      </c>
      <c r="AE64" s="25"/>
      <c r="AF64" s="25"/>
      <c r="AG64" s="25"/>
      <c r="AH64" s="25"/>
      <c r="AI64" s="26"/>
      <c r="AJ64" s="165">
        <v>40</v>
      </c>
      <c r="AK64" s="166"/>
      <c r="AL64" s="27"/>
      <c r="AM64" s="28"/>
      <c r="AO64" s="1"/>
      <c r="AP64" s="58"/>
      <c r="AQ64" s="61"/>
      <c r="AR64" s="61"/>
      <c r="AS64" s="61"/>
      <c r="AT64" s="61"/>
      <c r="AU64" s="57"/>
      <c r="AV64" s="1"/>
      <c r="AW64" s="59"/>
      <c r="AX64" s="59"/>
      <c r="AY64" s="63"/>
      <c r="AZ64" s="64"/>
      <c r="BA64" s="64"/>
    </row>
    <row r="65" spans="1:53" ht="18" customHeight="1" x14ac:dyDescent="0.25">
      <c r="B65" s="46"/>
      <c r="D65" s="50"/>
      <c r="E65" s="1"/>
      <c r="F65" s="70"/>
      <c r="G65" s="41" t="s">
        <v>84</v>
      </c>
      <c r="H65" s="1"/>
      <c r="I65" s="1"/>
      <c r="J65" s="1"/>
      <c r="K65" s="1"/>
      <c r="L65" s="1"/>
      <c r="M65" s="1"/>
      <c r="N65" s="1"/>
      <c r="O65" s="1"/>
      <c r="P65" s="69"/>
      <c r="Q65" s="1"/>
      <c r="R65" s="41" t="s">
        <v>85</v>
      </c>
      <c r="S65" s="1"/>
      <c r="T65" s="1"/>
      <c r="U65" s="1"/>
      <c r="V65" s="1"/>
      <c r="W65" s="1"/>
      <c r="X65" s="1"/>
      <c r="Y65" s="1"/>
      <c r="Z65" s="47"/>
      <c r="AA65" s="47"/>
      <c r="AB65" s="51"/>
      <c r="AC65" s="1"/>
      <c r="AD65" s="167" t="s">
        <v>86</v>
      </c>
      <c r="AE65" s="168"/>
      <c r="AF65" s="168"/>
      <c r="AG65" s="168"/>
      <c r="AH65" s="168"/>
      <c r="AI65" s="169"/>
      <c r="AJ65" s="167" t="s">
        <v>87</v>
      </c>
      <c r="AK65" s="169"/>
      <c r="AL65" s="167" t="s">
        <v>88</v>
      </c>
      <c r="AM65" s="169"/>
      <c r="AN65" s="29" t="s">
        <v>10</v>
      </c>
      <c r="AO65" s="52"/>
      <c r="AP65" s="58"/>
      <c r="AQ65" s="61"/>
      <c r="AR65" s="61"/>
      <c r="AS65" s="61"/>
      <c r="AT65" s="61"/>
      <c r="AU65" s="57"/>
      <c r="AV65" s="1"/>
      <c r="AW65" s="59"/>
      <c r="AX65" s="59"/>
      <c r="AY65" s="63"/>
      <c r="AZ65" s="64"/>
      <c r="BA65" s="64"/>
    </row>
    <row r="66" spans="1:53" ht="18.75" x14ac:dyDescent="0.25">
      <c r="B66" s="46"/>
      <c r="D66" s="50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4"/>
      <c r="AA66" s="14"/>
      <c r="AB66" s="49"/>
      <c r="AC66" s="1"/>
      <c r="AD66" s="30" t="s">
        <v>89</v>
      </c>
      <c r="AE66" s="31"/>
      <c r="AF66" s="31"/>
      <c r="AG66" s="31"/>
      <c r="AH66" s="31"/>
      <c r="AI66" s="32"/>
      <c r="AJ66" s="153">
        <f>+AW56+AW42+AW35+AW28+AW21+AW14+AW7+AW49</f>
        <v>1600</v>
      </c>
      <c r="AK66" s="154"/>
      <c r="AL66" s="155">
        <f>AJ66/AJ$71</f>
        <v>0.27777777777777779</v>
      </c>
      <c r="AM66" s="156"/>
      <c r="AN66" s="181">
        <f>AJ66/48</f>
        <v>33.333333333333336</v>
      </c>
      <c r="AO66" s="36"/>
      <c r="AP66" s="58"/>
      <c r="AQ66" s="55"/>
      <c r="AR66" s="55"/>
      <c r="AS66" s="55"/>
      <c r="AT66" s="55"/>
      <c r="AU66" s="62"/>
      <c r="AV66" s="1"/>
      <c r="AW66" s="59"/>
      <c r="AX66" s="59"/>
      <c r="AY66" s="63"/>
      <c r="AZ66" s="64"/>
      <c r="BA66" s="64"/>
    </row>
    <row r="67" spans="1:53" ht="18" customHeight="1" x14ac:dyDescent="0.25">
      <c r="B67" s="46"/>
      <c r="D67" s="50"/>
      <c r="E67" s="1"/>
      <c r="K67" s="1"/>
      <c r="L67" s="1"/>
      <c r="M67" s="1"/>
      <c r="N67" s="1"/>
      <c r="O67" s="1"/>
      <c r="R67" s="40"/>
      <c r="T67" s="1"/>
      <c r="U67" s="1"/>
      <c r="V67" s="1"/>
      <c r="W67" s="1"/>
      <c r="X67" s="1"/>
      <c r="Y67" s="1"/>
      <c r="Z67" s="14"/>
      <c r="AA67" s="14"/>
      <c r="AB67" s="49"/>
      <c r="AC67" s="1"/>
      <c r="AD67" s="150" t="s">
        <v>90</v>
      </c>
      <c r="AE67" s="151"/>
      <c r="AF67" s="151"/>
      <c r="AG67" s="151"/>
      <c r="AH67" s="151"/>
      <c r="AI67" s="152"/>
      <c r="AJ67" s="153">
        <f>+AX56+AX42+AX35+AX28+AX21+AX14+AX7+AX49</f>
        <v>1056</v>
      </c>
      <c r="AK67" s="154"/>
      <c r="AL67" s="155">
        <f>AJ67/AJ$71</f>
        <v>0.18333333333333332</v>
      </c>
      <c r="AM67" s="156"/>
      <c r="AN67" s="181">
        <f>AJ67/48</f>
        <v>22</v>
      </c>
      <c r="AO67" s="36"/>
      <c r="AP67" s="58"/>
      <c r="AQ67" s="56"/>
      <c r="AR67" s="56"/>
      <c r="AS67" s="56"/>
      <c r="AT67" s="56"/>
      <c r="AU67" s="62"/>
      <c r="AV67" s="1"/>
      <c r="AW67" s="59"/>
      <c r="AX67" s="59"/>
      <c r="AY67" s="63"/>
      <c r="AZ67" s="64"/>
      <c r="BA67" s="64"/>
    </row>
    <row r="68" spans="1:53" ht="18.75" x14ac:dyDescent="0.25">
      <c r="A68" s="1"/>
      <c r="B68" s="33"/>
      <c r="C68" s="1"/>
      <c r="D68" s="34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4"/>
      <c r="AA68" s="14"/>
      <c r="AB68" s="35"/>
      <c r="AC68" s="1"/>
      <c r="AD68" s="157" t="s">
        <v>91</v>
      </c>
      <c r="AE68" s="158"/>
      <c r="AF68" s="158"/>
      <c r="AG68" s="158"/>
      <c r="AH68" s="158"/>
      <c r="AI68" s="159"/>
      <c r="AJ68" s="160">
        <f>+AY56+AY42+AY35+AY28+AY21+AY14+AY7+AY49</f>
        <v>2528</v>
      </c>
      <c r="AK68" s="161"/>
      <c r="AL68" s="155">
        <f>AJ68/AJ$71</f>
        <v>0.43888888888888888</v>
      </c>
      <c r="AM68" s="156"/>
      <c r="AN68" s="181">
        <f>AJ68/48</f>
        <v>52.666666666666664</v>
      </c>
      <c r="AO68" s="36"/>
      <c r="AP68" s="36"/>
      <c r="AQ68" s="14"/>
      <c r="AR68" s="77">
        <f>SUM(AJ66:AK67)</f>
        <v>2656</v>
      </c>
      <c r="AS68"/>
      <c r="AT68" s="77"/>
      <c r="AU68" s="35"/>
      <c r="AV68" s="1"/>
      <c r="AW68" s="37"/>
      <c r="AX68" s="37"/>
      <c r="AY68" s="37"/>
      <c r="AZ68" s="38"/>
      <c r="BA68" s="38"/>
    </row>
    <row r="69" spans="1:5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57" t="s">
        <v>92</v>
      </c>
      <c r="AE69" s="158"/>
      <c r="AF69" s="158"/>
      <c r="AG69" s="158"/>
      <c r="AH69" s="158"/>
      <c r="AI69" s="159"/>
      <c r="AJ69" s="177">
        <f>+O30+O37</f>
        <v>144</v>
      </c>
      <c r="AK69" s="178"/>
      <c r="AL69" s="155">
        <f>AJ69/AJ$71</f>
        <v>2.5000000000000001E-2</v>
      </c>
      <c r="AM69" s="156"/>
      <c r="AN69" s="181">
        <f>AJ69/48</f>
        <v>3</v>
      </c>
      <c r="AO69" s="36"/>
      <c r="AP69" s="36"/>
      <c r="AQ69" s="1"/>
      <c r="AR69" s="77"/>
      <c r="AS69" s="77"/>
      <c r="AT69" s="77">
        <f>(AR68*100)/AR70</f>
        <v>51.23456790123457</v>
      </c>
      <c r="AU69" s="1"/>
      <c r="AV69" s="1"/>
      <c r="AW69" s="1"/>
      <c r="AX69" s="1"/>
      <c r="AY69" s="1"/>
      <c r="AZ69" s="1"/>
      <c r="BA69" s="1"/>
    </row>
    <row r="70" spans="1:53" ht="18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"/>
      <c r="AA70" s="1"/>
      <c r="AB70" s="1"/>
      <c r="AC70" s="1"/>
      <c r="AD70" s="157" t="s">
        <v>93</v>
      </c>
      <c r="AE70" s="158"/>
      <c r="AF70" s="158"/>
      <c r="AG70" s="158"/>
      <c r="AH70" s="158"/>
      <c r="AI70" s="159"/>
      <c r="AJ70" s="177">
        <f>+O44+O51+O58</f>
        <v>432</v>
      </c>
      <c r="AK70" s="178"/>
      <c r="AL70" s="155">
        <f>AJ70/AJ$71</f>
        <v>7.4999999999999997E-2</v>
      </c>
      <c r="AM70" s="156"/>
      <c r="AN70" s="181">
        <f>AJ70/48</f>
        <v>9</v>
      </c>
      <c r="AO70" s="36"/>
      <c r="AP70" s="36"/>
      <c r="AQ70" s="1"/>
      <c r="AR70" s="77">
        <f>AJ71-AR71</f>
        <v>5184</v>
      </c>
      <c r="AS70" s="77"/>
      <c r="AT70" s="77"/>
      <c r="AU70" s="1"/>
      <c r="AV70" s="1"/>
      <c r="AW70" s="1"/>
      <c r="AX70" s="1"/>
      <c r="AY70" s="1"/>
      <c r="AZ70" s="1"/>
      <c r="BA70" s="1"/>
    </row>
    <row r="71" spans="1:53" ht="15" customHeight="1" x14ac:dyDescent="0.25">
      <c r="A71" s="1"/>
      <c r="B71" s="1"/>
      <c r="C71" s="1"/>
      <c r="D71" s="1"/>
      <c r="E71" s="1"/>
      <c r="G71" s="40"/>
      <c r="K71" s="1"/>
      <c r="L71" s="1"/>
      <c r="M71" s="1"/>
      <c r="N71" s="1"/>
      <c r="O71" s="1"/>
      <c r="P71" s="1"/>
      <c r="Q71" s="1"/>
      <c r="R71" s="4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70" t="s">
        <v>94</v>
      </c>
      <c r="AE71" s="170"/>
      <c r="AF71" s="170"/>
      <c r="AG71" s="170"/>
      <c r="AH71" s="170"/>
      <c r="AI71" s="170"/>
      <c r="AJ71" s="171">
        <f>SUM(AJ66:AK70)</f>
        <v>5760</v>
      </c>
      <c r="AK71" s="171"/>
      <c r="AL71" s="172">
        <f>SUM(AL66:AM70)</f>
        <v>1</v>
      </c>
      <c r="AM71" s="172"/>
      <c r="AN71" s="182">
        <f>SUM(AN66:AO70)</f>
        <v>120</v>
      </c>
      <c r="AO71" s="42"/>
      <c r="AP71" s="79">
        <v>121</v>
      </c>
      <c r="AQ71" s="1"/>
      <c r="AR71">
        <f>SUM(AJ69:AK70)</f>
        <v>576</v>
      </c>
      <c r="AS71"/>
      <c r="AT71"/>
      <c r="AU71" s="1"/>
      <c r="AV71" s="1"/>
      <c r="AW71" s="1"/>
      <c r="AX71" s="1"/>
      <c r="AY71" s="1"/>
      <c r="AZ71" s="1"/>
      <c r="BA71" s="1"/>
    </row>
    <row r="72" spans="1:53" ht="16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73" t="s">
        <v>95</v>
      </c>
      <c r="AE72" s="174"/>
      <c r="AF72" s="174"/>
      <c r="AG72" s="174"/>
      <c r="AH72" s="174"/>
      <c r="AI72" s="174"/>
      <c r="AJ72" s="174"/>
      <c r="AK72" s="174"/>
      <c r="AL72" s="174"/>
      <c r="AM72" s="175"/>
      <c r="AN72" s="43">
        <f>(AJ67+AJ68)/AJ66</f>
        <v>2.2400000000000002</v>
      </c>
      <c r="AO72" s="44"/>
      <c r="AP72" s="44"/>
      <c r="AQ72" s="1"/>
      <c r="AR72"/>
      <c r="AS72"/>
      <c r="AT72"/>
      <c r="AU72" s="1"/>
      <c r="AV72" s="1"/>
      <c r="AW72" s="1"/>
      <c r="AX72" s="1"/>
      <c r="AY72" s="1"/>
      <c r="AZ72" s="1"/>
      <c r="BA72" s="1"/>
    </row>
    <row r="73" spans="1:53" ht="14.25" customHeight="1" x14ac:dyDescent="0.25">
      <c r="A73" s="1"/>
      <c r="B73" s="1"/>
      <c r="C73" s="1"/>
      <c r="D73" s="1"/>
      <c r="E73" s="1"/>
      <c r="F73" s="1"/>
      <c r="G73" s="41"/>
      <c r="H73" s="1"/>
      <c r="I73" s="1"/>
      <c r="J73" s="1"/>
      <c r="K73" s="1"/>
      <c r="L73" s="1"/>
      <c r="M73" s="1"/>
      <c r="N73" s="1"/>
      <c r="O73" s="1"/>
      <c r="R73" s="40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</row>
    <row r="74" spans="1:53" ht="2.25" hidden="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</row>
    <row r="75" spans="1:53" hidden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</row>
    <row r="76" spans="1:53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</row>
  </sheetData>
  <sheetProtection formatCells="0" formatColumns="0" formatRows="0" selectLockedCells="1"/>
  <mergeCells count="309">
    <mergeCell ref="AD71:AI71"/>
    <mergeCell ref="AJ71:AK71"/>
    <mergeCell ref="AL71:AM71"/>
    <mergeCell ref="AD72:AM72"/>
    <mergeCell ref="M76:Y76"/>
    <mergeCell ref="AD69:AI69"/>
    <mergeCell ref="AJ69:AK69"/>
    <mergeCell ref="AL69:AM69"/>
    <mergeCell ref="M70:Y70"/>
    <mergeCell ref="AD70:AI70"/>
    <mergeCell ref="AJ70:AK70"/>
    <mergeCell ref="AL70:AM70"/>
    <mergeCell ref="AD67:AI67"/>
    <mergeCell ref="AJ67:AK67"/>
    <mergeCell ref="AL67:AM67"/>
    <mergeCell ref="AD68:AI68"/>
    <mergeCell ref="AJ68:AK68"/>
    <mergeCell ref="AL68:AM68"/>
    <mergeCell ref="AD62:AN62"/>
    <mergeCell ref="AJ64:AK64"/>
    <mergeCell ref="AD65:AI65"/>
    <mergeCell ref="AJ65:AK65"/>
    <mergeCell ref="AL65:AM65"/>
    <mergeCell ref="AJ66:AK66"/>
    <mergeCell ref="AL66:AM66"/>
    <mergeCell ref="AY56:AY60"/>
    <mergeCell ref="AZ56:AZ60"/>
    <mergeCell ref="BA56:BA60"/>
    <mergeCell ref="L58:N58"/>
    <mergeCell ref="J59:J60"/>
    <mergeCell ref="P59:P60"/>
    <mergeCell ref="V59:V60"/>
    <mergeCell ref="AB59:AB60"/>
    <mergeCell ref="AH59:AH60"/>
    <mergeCell ref="AH56:AH58"/>
    <mergeCell ref="AJ56:AM58"/>
    <mergeCell ref="AN56:AN58"/>
    <mergeCell ref="AQ56:AT58"/>
    <mergeCell ref="AU56:AU58"/>
    <mergeCell ref="AW56:AW60"/>
    <mergeCell ref="AN59:AN60"/>
    <mergeCell ref="AU59:AU60"/>
    <mergeCell ref="AE55:AF55"/>
    <mergeCell ref="AB56:AB58"/>
    <mergeCell ref="AD56:AG58"/>
    <mergeCell ref="AX49:AX53"/>
    <mergeCell ref="AK55:AL55"/>
    <mergeCell ref="AP55:AP60"/>
    <mergeCell ref="AR55:AS55"/>
    <mergeCell ref="F56:I58"/>
    <mergeCell ref="J56:J58"/>
    <mergeCell ref="L56:O57"/>
    <mergeCell ref="P56:P58"/>
    <mergeCell ref="R56:U58"/>
    <mergeCell ref="V56:V58"/>
    <mergeCell ref="X56:AA58"/>
    <mergeCell ref="AX56:AX60"/>
    <mergeCell ref="AY49:AY53"/>
    <mergeCell ref="AZ49:AZ53"/>
    <mergeCell ref="BA49:BA53"/>
    <mergeCell ref="L51:N51"/>
    <mergeCell ref="J52:J53"/>
    <mergeCell ref="P52:P53"/>
    <mergeCell ref="V52:V53"/>
    <mergeCell ref="AB52:AB53"/>
    <mergeCell ref="AH52:AH53"/>
    <mergeCell ref="AH49:AH51"/>
    <mergeCell ref="AJ49:AM51"/>
    <mergeCell ref="AN49:AN51"/>
    <mergeCell ref="AQ49:AT51"/>
    <mergeCell ref="AU49:AU51"/>
    <mergeCell ref="AW49:AW53"/>
    <mergeCell ref="AN52:AN53"/>
    <mergeCell ref="AU52:AU53"/>
    <mergeCell ref="AE48:AF48"/>
    <mergeCell ref="AK48:AL48"/>
    <mergeCell ref="AP48:AP53"/>
    <mergeCell ref="AR48:AS48"/>
    <mergeCell ref="F49:I51"/>
    <mergeCell ref="J49:J51"/>
    <mergeCell ref="L49:O50"/>
    <mergeCell ref="P49:P51"/>
    <mergeCell ref="R49:U51"/>
    <mergeCell ref="V49:V51"/>
    <mergeCell ref="X49:AA51"/>
    <mergeCell ref="AB49:AB51"/>
    <mergeCell ref="AD49:AG51"/>
    <mergeCell ref="AY42:AY46"/>
    <mergeCell ref="AZ42:AZ46"/>
    <mergeCell ref="BA42:BA46"/>
    <mergeCell ref="X42:AA44"/>
    <mergeCell ref="AB42:AB44"/>
    <mergeCell ref="AD42:AG44"/>
    <mergeCell ref="AH42:AH44"/>
    <mergeCell ref="AJ42:AM44"/>
    <mergeCell ref="AN42:AN44"/>
    <mergeCell ref="AB45:AB46"/>
    <mergeCell ref="AH45:AH46"/>
    <mergeCell ref="AQ42:AU44"/>
    <mergeCell ref="AW42:AW46"/>
    <mergeCell ref="AX42:AX46"/>
    <mergeCell ref="AN45:AN46"/>
    <mergeCell ref="AU45:AU46"/>
    <mergeCell ref="AE41:AF41"/>
    <mergeCell ref="AK41:AL41"/>
    <mergeCell ref="AQ41:AU41"/>
    <mergeCell ref="F42:I44"/>
    <mergeCell ref="J42:J44"/>
    <mergeCell ref="L42:O43"/>
    <mergeCell ref="P42:P44"/>
    <mergeCell ref="R42:U44"/>
    <mergeCell ref="V42:V44"/>
    <mergeCell ref="L44:N44"/>
    <mergeCell ref="AY35:AY39"/>
    <mergeCell ref="AZ35:AZ39"/>
    <mergeCell ref="BA35:BA39"/>
    <mergeCell ref="L37:N37"/>
    <mergeCell ref="J38:J39"/>
    <mergeCell ref="P38:P39"/>
    <mergeCell ref="V38:V39"/>
    <mergeCell ref="AB38:AB39"/>
    <mergeCell ref="AH38:AH39"/>
    <mergeCell ref="AN38:AN39"/>
    <mergeCell ref="AD35:AG37"/>
    <mergeCell ref="AH35:AH37"/>
    <mergeCell ref="AJ35:AM37"/>
    <mergeCell ref="AN35:AN37"/>
    <mergeCell ref="AW35:AW39"/>
    <mergeCell ref="AX35:AX39"/>
    <mergeCell ref="AU38:AU39"/>
    <mergeCell ref="AE34:AF34"/>
    <mergeCell ref="AK34:AL34"/>
    <mergeCell ref="F35:I37"/>
    <mergeCell ref="J35:J37"/>
    <mergeCell ref="L35:O36"/>
    <mergeCell ref="P35:P37"/>
    <mergeCell ref="R35:U37"/>
    <mergeCell ref="V35:V37"/>
    <mergeCell ref="X35:AA37"/>
    <mergeCell ref="AB35:AB37"/>
    <mergeCell ref="B34:B60"/>
    <mergeCell ref="D34:D39"/>
    <mergeCell ref="G34:H34"/>
    <mergeCell ref="M34:N34"/>
    <mergeCell ref="S34:T34"/>
    <mergeCell ref="Y34:Z34"/>
    <mergeCell ref="D41:D46"/>
    <mergeCell ref="G41:H41"/>
    <mergeCell ref="M41:N41"/>
    <mergeCell ref="S41:T41"/>
    <mergeCell ref="Y41:Z41"/>
    <mergeCell ref="J45:J46"/>
    <mergeCell ref="P45:P46"/>
    <mergeCell ref="V45:V46"/>
    <mergeCell ref="D48:D53"/>
    <mergeCell ref="G48:H48"/>
    <mergeCell ref="M48:N48"/>
    <mergeCell ref="S48:T48"/>
    <mergeCell ref="Y48:Z48"/>
    <mergeCell ref="D55:D60"/>
    <mergeCell ref="G55:H55"/>
    <mergeCell ref="M55:N55"/>
    <mergeCell ref="S55:T55"/>
    <mergeCell ref="Y55:Z55"/>
    <mergeCell ref="AZ28:AZ32"/>
    <mergeCell ref="BA28:BA32"/>
    <mergeCell ref="J31:J32"/>
    <mergeCell ref="P31:P32"/>
    <mergeCell ref="V31:V32"/>
    <mergeCell ref="AB31:AB32"/>
    <mergeCell ref="AH31:AH32"/>
    <mergeCell ref="AN31:AN32"/>
    <mergeCell ref="AU31:AU32"/>
    <mergeCell ref="AH28:AH30"/>
    <mergeCell ref="AJ28:AM30"/>
    <mergeCell ref="AN28:AN30"/>
    <mergeCell ref="AQ28:AU30"/>
    <mergeCell ref="AW28:AW32"/>
    <mergeCell ref="AX28:AX32"/>
    <mergeCell ref="L28:O29"/>
    <mergeCell ref="L30:N30"/>
    <mergeCell ref="D27:D32"/>
    <mergeCell ref="G27:H27"/>
    <mergeCell ref="M27:N27"/>
    <mergeCell ref="S27:T27"/>
    <mergeCell ref="Y27:Z27"/>
    <mergeCell ref="AE27:AF27"/>
    <mergeCell ref="AB28:AB30"/>
    <mergeCell ref="AD28:AG30"/>
    <mergeCell ref="AY21:AY25"/>
    <mergeCell ref="D20:D25"/>
    <mergeCell ref="AH27:AI27"/>
    <mergeCell ref="AK27:AL27"/>
    <mergeCell ref="AQ27:AU27"/>
    <mergeCell ref="F28:I30"/>
    <mergeCell ref="J28:J30"/>
    <mergeCell ref="P28:P30"/>
    <mergeCell ref="R28:U30"/>
    <mergeCell ref="V28:V30"/>
    <mergeCell ref="X28:AA30"/>
    <mergeCell ref="AY28:AY32"/>
    <mergeCell ref="L21:O23"/>
    <mergeCell ref="P21:P23"/>
    <mergeCell ref="R21:U23"/>
    <mergeCell ref="V21:V23"/>
    <mergeCell ref="BA21:BA25"/>
    <mergeCell ref="J24:J25"/>
    <mergeCell ref="P24:P25"/>
    <mergeCell ref="V24:V25"/>
    <mergeCell ref="AB24:AB25"/>
    <mergeCell ref="AH24:AH25"/>
    <mergeCell ref="AN24:AN25"/>
    <mergeCell ref="AU24:AU25"/>
    <mergeCell ref="AH21:AH23"/>
    <mergeCell ref="AJ21:AM23"/>
    <mergeCell ref="AN21:AN23"/>
    <mergeCell ref="AQ21:AU23"/>
    <mergeCell ref="AW21:AW25"/>
    <mergeCell ref="AX21:AX25"/>
    <mergeCell ref="J21:J23"/>
    <mergeCell ref="X21:AA23"/>
    <mergeCell ref="AB21:AB23"/>
    <mergeCell ref="G20:H20"/>
    <mergeCell ref="M20:N20"/>
    <mergeCell ref="S20:T20"/>
    <mergeCell ref="Y20:Z20"/>
    <mergeCell ref="AE20:AF20"/>
    <mergeCell ref="AD21:AG23"/>
    <mergeCell ref="AZ14:AZ18"/>
    <mergeCell ref="F14:I16"/>
    <mergeCell ref="J14:J16"/>
    <mergeCell ref="L14:O16"/>
    <mergeCell ref="P14:P16"/>
    <mergeCell ref="R14:U16"/>
    <mergeCell ref="AZ21:AZ25"/>
    <mergeCell ref="AK20:AL20"/>
    <mergeCell ref="AQ20:AU20"/>
    <mergeCell ref="F21:I23"/>
    <mergeCell ref="BA14:BA18"/>
    <mergeCell ref="J17:J18"/>
    <mergeCell ref="P17:P18"/>
    <mergeCell ref="V17:V18"/>
    <mergeCell ref="AB17:AB18"/>
    <mergeCell ref="AH17:AH18"/>
    <mergeCell ref="AN17:AN18"/>
    <mergeCell ref="AU17:AU18"/>
    <mergeCell ref="AN14:AN16"/>
    <mergeCell ref="AQ14:AT16"/>
    <mergeCell ref="AU14:AU16"/>
    <mergeCell ref="AW14:AW18"/>
    <mergeCell ref="AX14:AX18"/>
    <mergeCell ref="AY14:AY18"/>
    <mergeCell ref="V14:V16"/>
    <mergeCell ref="X14:AA16"/>
    <mergeCell ref="AB14:AB16"/>
    <mergeCell ref="AD14:AG16"/>
    <mergeCell ref="AH14:AH16"/>
    <mergeCell ref="AJ14:AM16"/>
    <mergeCell ref="P13:Q13"/>
    <mergeCell ref="S13:T13"/>
    <mergeCell ref="V13:W13"/>
    <mergeCell ref="Y13:Z13"/>
    <mergeCell ref="AB13:AC13"/>
    <mergeCell ref="AE13:AF13"/>
    <mergeCell ref="AH13:AI13"/>
    <mergeCell ref="AK13:AL13"/>
    <mergeCell ref="AR13:AS13"/>
    <mergeCell ref="AW7:AW11"/>
    <mergeCell ref="AX7:AX11"/>
    <mergeCell ref="AY7:AY11"/>
    <mergeCell ref="AZ7:AZ11"/>
    <mergeCell ref="BA7:BA11"/>
    <mergeCell ref="J10:J11"/>
    <mergeCell ref="P10:P11"/>
    <mergeCell ref="V10:V11"/>
    <mergeCell ref="AB10:AB11"/>
    <mergeCell ref="AH10:AH11"/>
    <mergeCell ref="AD7:AG9"/>
    <mergeCell ref="AH7:AH9"/>
    <mergeCell ref="AJ7:AM9"/>
    <mergeCell ref="AN7:AN9"/>
    <mergeCell ref="AQ7:AT9"/>
    <mergeCell ref="AU7:AU9"/>
    <mergeCell ref="AN10:AN11"/>
    <mergeCell ref="AU10:AU11"/>
    <mergeCell ref="F1:AU1"/>
    <mergeCell ref="F2:AU2"/>
    <mergeCell ref="F4:AU4"/>
    <mergeCell ref="B6:B32"/>
    <mergeCell ref="D6:D11"/>
    <mergeCell ref="G6:H6"/>
    <mergeCell ref="M6:N6"/>
    <mergeCell ref="S6:T6"/>
    <mergeCell ref="Y6:Z6"/>
    <mergeCell ref="AE6:AF6"/>
    <mergeCell ref="AK6:AL6"/>
    <mergeCell ref="AR6:AS6"/>
    <mergeCell ref="F7:I9"/>
    <mergeCell ref="J7:J9"/>
    <mergeCell ref="L7:O9"/>
    <mergeCell ref="P7:P9"/>
    <mergeCell ref="R7:U9"/>
    <mergeCell ref="V7:V9"/>
    <mergeCell ref="X7:AA9"/>
    <mergeCell ref="AB7:AB9"/>
    <mergeCell ref="D13:D18"/>
    <mergeCell ref="G13:H13"/>
    <mergeCell ref="J13:K13"/>
    <mergeCell ref="M13:N13"/>
  </mergeCells>
  <conditionalFormatting sqref="AJ71:AK71">
    <cfRule type="cellIs" dxfId="10" priority="2" operator="greaterThan">
      <formula>5760</formula>
    </cfRule>
  </conditionalFormatting>
  <conditionalFormatting sqref="AN71">
    <cfRule type="cellIs" dxfId="9" priority="3" operator="greaterThan">
      <formula>120</formula>
    </cfRule>
  </conditionalFormatting>
  <conditionalFormatting sqref="AN72">
    <cfRule type="cellIs" dxfId="8" priority="1" operator="between">
      <formula>1.5</formula>
      <formula>2</formula>
    </cfRule>
  </conditionalFormatting>
  <conditionalFormatting sqref="BA7:BA11">
    <cfRule type="cellIs" dxfId="7" priority="11" operator="greaterThan">
      <formula>15</formula>
    </cfRule>
  </conditionalFormatting>
  <conditionalFormatting sqref="BA14:BA18">
    <cfRule type="cellIs" dxfId="6" priority="10" operator="greaterThan">
      <formula>15</formula>
    </cfRule>
  </conditionalFormatting>
  <conditionalFormatting sqref="BA21:BA25">
    <cfRule type="cellIs" dxfId="5" priority="9" operator="greaterThan">
      <formula>15</formula>
    </cfRule>
  </conditionalFormatting>
  <conditionalFormatting sqref="BA28:BA32">
    <cfRule type="cellIs" dxfId="4" priority="8" operator="greaterThan">
      <formula>15</formula>
    </cfRule>
  </conditionalFormatting>
  <conditionalFormatting sqref="BA35:BA39">
    <cfRule type="cellIs" dxfId="3" priority="7" operator="greaterThan">
      <formula>15</formula>
    </cfRule>
  </conditionalFormatting>
  <conditionalFormatting sqref="BA42:BA46">
    <cfRule type="cellIs" dxfId="2" priority="6" operator="greaterThan">
      <formula>15</formula>
    </cfRule>
  </conditionalFormatting>
  <conditionalFormatting sqref="BA49:BA53">
    <cfRule type="cellIs" dxfId="1" priority="5" operator="greaterThan">
      <formula>15</formula>
    </cfRule>
  </conditionalFormatting>
  <conditionalFormatting sqref="BA56:BA60">
    <cfRule type="cellIs" dxfId="0" priority="4" operator="greaterThan">
      <formula>15</formula>
    </cfRule>
  </conditionalFormatting>
  <pageMargins left="3.937007874015748E-2" right="3.937007874015748E-2" top="0.19685039370078741" bottom="0.19685039370078741" header="0.31496062992125984" footer="0.31496062992125984"/>
  <pageSetup paperSize="9" scale="4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1f4967-8cf5-4a12-a312-9dde6db39e38" xsi:nil="true"/>
    <PublishingExpirationDate xmlns="http://schemas.microsoft.com/sharepoint/v3" xsi:nil="true"/>
    <PublishingStartDate xmlns="http://schemas.microsoft.com/sharepoint/v3" xsi:nil="true"/>
    <lcf76f155ced4ddcb4097134ff3c332f xmlns="26491a23-d57f-4479-8939-cc2382c6ab0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645AC5CD15C4A913450FD54110091" ma:contentTypeVersion="18" ma:contentTypeDescription="Crear nuevo documento." ma:contentTypeScope="" ma:versionID="54e11885bf62f7aa5392464b911f0d92">
  <xsd:schema xmlns:xsd="http://www.w3.org/2001/XMLSchema" xmlns:xs="http://www.w3.org/2001/XMLSchema" xmlns:p="http://schemas.microsoft.com/office/2006/metadata/properties" xmlns:ns1="http://schemas.microsoft.com/sharepoint/v3" xmlns:ns2="26491a23-d57f-4479-8939-cc2382c6ab0b" xmlns:ns3="f21f4967-8cf5-4a12-a312-9dde6db39e38" targetNamespace="http://schemas.microsoft.com/office/2006/metadata/properties" ma:root="true" ma:fieldsID="3f37dd923b90672c8e14671535e97037" ns1:_="" ns2:_="" ns3:_="">
    <xsd:import namespace="http://schemas.microsoft.com/sharepoint/v3"/>
    <xsd:import namespace="26491a23-d57f-4479-8939-cc2382c6ab0b"/>
    <xsd:import namespace="f21f4967-8cf5-4a12-a312-9dde6db39e3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491a23-d57f-4479-8939-cc2382c6ab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2f13cec-e6b6-4bb5-8122-6bf2c046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f4967-8cf5-4a12-a312-9dde6db39e3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dac4dcb-85df-490e-9ef4-ed3b6048420f}" ma:internalName="TaxCatchAll" ma:showField="CatchAllData" ma:web="f21f4967-8cf5-4a12-a312-9dde6db39e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2E2946-215E-4335-A2A4-CEEEF0F4E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7D8BB5-FEDC-4D55-8C10-CBC08F4F01F5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26491a23-d57f-4479-8939-cc2382c6ab0b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21f4967-8cf5-4a12-a312-9dde6db39e38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64144CA-B028-4C44-A47A-55A5F8743F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491a23-d57f-4479-8939-cc2382c6ab0b"/>
    <ds:schemaRef ds:uri="f21f4967-8cf5-4a12-a312-9dde6db39e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ARQUEOLOGÍA</vt:lpstr>
      <vt:lpstr>ARQUEOLOGÍA!Área_de_impresión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DELL</cp:lastModifiedBy>
  <cp:revision/>
  <dcterms:created xsi:type="dcterms:W3CDTF">2019-07-28T23:32:36Z</dcterms:created>
  <dcterms:modified xsi:type="dcterms:W3CDTF">2024-04-02T20:56:11Z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0x010100C5B645AC5CD15C4A913450FD54110091</vt:lpwstr>
  </property>
  <property fmtid="{D5CDD505-2E9C-101B-9397-08002B2CF9AE}" pid="3" name="MediaServiceImageTags">
    <vt:lpwstr/>
  </property>
</Properties>
</file>